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5132" windowHeight="8100" tabRatio="594" firstSheet="1" activeTab="9"/>
  </bookViews>
  <sheets>
    <sheet name="CASSANO" sheetId="9" r:id="rId1"/>
    <sheet name="CATANZARO" sheetId="2" r:id="rId2"/>
    <sheet name="COSENZA" sheetId="8" r:id="rId3"/>
    <sheet name="CROTONE" sheetId="10" r:id="rId4"/>
    <sheet name="LAMEZIA TERME" sheetId="3" r:id="rId5"/>
    <sheet name="LOCRI" sheetId="4" r:id="rId6"/>
    <sheet name="LUNGRO" sheetId="7" r:id="rId7"/>
    <sheet name="MILETO" sheetId="1" r:id="rId8"/>
    <sheet name="OPPIDO MAMERTINA" sheetId="11" r:id="rId9"/>
    <sheet name="REGGIO CALABRIA" sheetId="12" r:id="rId10"/>
    <sheet name="ROSSANO" sheetId="6" r:id="rId11"/>
    <sheet name="S.MARCO ARG." sheetId="5" r:id="rId12"/>
  </sheets>
  <definedNames>
    <definedName name="_xlnm._FilterDatabase" localSheetId="4" hidden="1">'LAMEZIA TERME'!$A$5:$AV$25</definedName>
    <definedName name="_xlnm.Print_Titles" localSheetId="1">CATANZARO!$3:$4</definedName>
    <definedName name="_xlnm.Print_Titles" localSheetId="2">COSENZA!$3:$4</definedName>
    <definedName name="_xlnm.Print_Titles" localSheetId="3">CROTONE!$3:$4</definedName>
    <definedName name="_xlnm.Print_Titles" localSheetId="8">'OPPIDO MAMERTINA'!$3:$4</definedName>
    <definedName name="_xlnm.Print_Titles" localSheetId="9">'REGGIO CALABRIA'!$3:$4</definedName>
  </definedNames>
  <calcPr calcId="145621" fullCalcOnLoad="1"/>
</workbook>
</file>

<file path=xl/calcChain.xml><?xml version="1.0" encoding="utf-8"?>
<calcChain xmlns="http://schemas.openxmlformats.org/spreadsheetml/2006/main">
  <c r="AS21" i="6"/>
  <c r="AQ21"/>
  <c r="AO21"/>
  <c r="AM21"/>
  <c r="AK21"/>
  <c r="AI21"/>
  <c r="AG21"/>
  <c r="AA21"/>
  <c r="Y21"/>
  <c r="W21"/>
  <c r="U21"/>
  <c r="AB21"/>
  <c r="R21"/>
  <c r="P21"/>
  <c r="N21"/>
  <c r="L21"/>
  <c r="J21"/>
  <c r="H21"/>
  <c r="S21"/>
  <c r="P8" i="5"/>
  <c r="AS14" i="12"/>
  <c r="AQ14"/>
  <c r="AO14"/>
  <c r="AM14"/>
  <c r="AK14"/>
  <c r="AI14"/>
  <c r="AG14"/>
  <c r="AA14"/>
  <c r="Y14"/>
  <c r="W14"/>
  <c r="U14"/>
  <c r="R14"/>
  <c r="P14"/>
  <c r="N14"/>
  <c r="L14"/>
  <c r="J14"/>
  <c r="H14"/>
  <c r="H20"/>
  <c r="J20"/>
  <c r="L20"/>
  <c r="N20"/>
  <c r="P20"/>
  <c r="R20"/>
  <c r="U20"/>
  <c r="W20"/>
  <c r="Y20"/>
  <c r="AA20"/>
  <c r="AG20"/>
  <c r="AI20"/>
  <c r="AK20"/>
  <c r="AM20"/>
  <c r="AO20"/>
  <c r="AQ20"/>
  <c r="AS20"/>
  <c r="H11" i="8"/>
  <c r="J11"/>
  <c r="L11"/>
  <c r="N11"/>
  <c r="P11"/>
  <c r="R11"/>
  <c r="U11"/>
  <c r="W11"/>
  <c r="Y11"/>
  <c r="AA11"/>
  <c r="AB11"/>
  <c r="AG11"/>
  <c r="AI11"/>
  <c r="AK11"/>
  <c r="AM11"/>
  <c r="AO11"/>
  <c r="AQ11"/>
  <c r="AS11"/>
  <c r="AT11"/>
  <c r="U13" i="3"/>
  <c r="H5" i="6"/>
  <c r="J5"/>
  <c r="L5"/>
  <c r="N5"/>
  <c r="P5"/>
  <c r="S5"/>
  <c r="R5"/>
  <c r="U5"/>
  <c r="AB5"/>
  <c r="W5"/>
  <c r="Y5"/>
  <c r="AA5"/>
  <c r="AG5"/>
  <c r="AI5"/>
  <c r="AK5"/>
  <c r="AM5"/>
  <c r="AT5"/>
  <c r="AU5"/>
  <c r="AO5"/>
  <c r="AQ5"/>
  <c r="AS5"/>
  <c r="N34" i="10"/>
  <c r="H6" i="5"/>
  <c r="J6"/>
  <c r="L6"/>
  <c r="N6"/>
  <c r="P6"/>
  <c r="R6"/>
  <c r="U6"/>
  <c r="W6"/>
  <c r="Y6"/>
  <c r="AA6"/>
  <c r="AG6"/>
  <c r="AI6"/>
  <c r="AK6"/>
  <c r="AM6"/>
  <c r="AO6"/>
  <c r="AQ6"/>
  <c r="AS6"/>
  <c r="H7"/>
  <c r="J7"/>
  <c r="L7"/>
  <c r="N7"/>
  <c r="P7"/>
  <c r="R7"/>
  <c r="U7"/>
  <c r="W7"/>
  <c r="Y7"/>
  <c r="AA7"/>
  <c r="AG7"/>
  <c r="AI7"/>
  <c r="AK7"/>
  <c r="AM7"/>
  <c r="AO7"/>
  <c r="AQ7"/>
  <c r="AS7"/>
  <c r="H5"/>
  <c r="J5"/>
  <c r="L5"/>
  <c r="N5"/>
  <c r="P5"/>
  <c r="R5"/>
  <c r="U5"/>
  <c r="W5"/>
  <c r="Y5"/>
  <c r="AA5"/>
  <c r="AG5"/>
  <c r="AI5"/>
  <c r="AK5"/>
  <c r="AM5"/>
  <c r="AO5"/>
  <c r="AQ5"/>
  <c r="AS5"/>
  <c r="H8"/>
  <c r="J8"/>
  <c r="L8"/>
  <c r="N8"/>
  <c r="R8"/>
  <c r="U8"/>
  <c r="W8"/>
  <c r="Y8"/>
  <c r="AA8"/>
  <c r="AG8"/>
  <c r="AI8"/>
  <c r="AK8"/>
  <c r="AM8"/>
  <c r="AO8"/>
  <c r="AQ8"/>
  <c r="AS8"/>
  <c r="H11"/>
  <c r="J11"/>
  <c r="L11"/>
  <c r="N11"/>
  <c r="P11"/>
  <c r="R11"/>
  <c r="U11"/>
  <c r="W11"/>
  <c r="Y11"/>
  <c r="AA11"/>
  <c r="AG11"/>
  <c r="AI11"/>
  <c r="AK11"/>
  <c r="AM11"/>
  <c r="AO11"/>
  <c r="AQ11"/>
  <c r="AS11"/>
  <c r="H12"/>
  <c r="J12"/>
  <c r="L12"/>
  <c r="N12"/>
  <c r="P12"/>
  <c r="R12"/>
  <c r="U12"/>
  <c r="W12"/>
  <c r="Y12"/>
  <c r="AA12"/>
  <c r="AG12"/>
  <c r="AI12"/>
  <c r="AK12"/>
  <c r="AM12"/>
  <c r="AO12"/>
  <c r="AQ12"/>
  <c r="AS12"/>
  <c r="H9"/>
  <c r="J9"/>
  <c r="L9"/>
  <c r="N9"/>
  <c r="P9"/>
  <c r="R9"/>
  <c r="U9"/>
  <c r="W9"/>
  <c r="Y9"/>
  <c r="AA9"/>
  <c r="AG9"/>
  <c r="AI9"/>
  <c r="AK9"/>
  <c r="AM9"/>
  <c r="AO9"/>
  <c r="AQ9"/>
  <c r="AS9"/>
  <c r="H13"/>
  <c r="J13"/>
  <c r="L13"/>
  <c r="N13"/>
  <c r="P13"/>
  <c r="R13"/>
  <c r="U13"/>
  <c r="W13"/>
  <c r="Y13"/>
  <c r="AA13"/>
  <c r="AG13"/>
  <c r="AI13"/>
  <c r="AK13"/>
  <c r="AM13"/>
  <c r="AO13"/>
  <c r="AQ13"/>
  <c r="AS13"/>
  <c r="H10"/>
  <c r="J10"/>
  <c r="L10"/>
  <c r="N10"/>
  <c r="P10"/>
  <c r="R10"/>
  <c r="U10"/>
  <c r="W10"/>
  <c r="Y10"/>
  <c r="AA10"/>
  <c r="AG10"/>
  <c r="AI10"/>
  <c r="AK10"/>
  <c r="AM10"/>
  <c r="AO10"/>
  <c r="AQ10"/>
  <c r="AS10"/>
  <c r="H6" i="6"/>
  <c r="J6"/>
  <c r="L6"/>
  <c r="N6"/>
  <c r="P6"/>
  <c r="R6"/>
  <c r="U6"/>
  <c r="W6"/>
  <c r="Y6"/>
  <c r="AA6"/>
  <c r="AG6"/>
  <c r="AI6"/>
  <c r="AK6"/>
  <c r="AM6"/>
  <c r="AO6"/>
  <c r="AQ6"/>
  <c r="AS6"/>
  <c r="H9"/>
  <c r="J9"/>
  <c r="L9"/>
  <c r="N9"/>
  <c r="P9"/>
  <c r="R9"/>
  <c r="U9"/>
  <c r="W9"/>
  <c r="Y9"/>
  <c r="AA9"/>
  <c r="AG9"/>
  <c r="AI9"/>
  <c r="AK9"/>
  <c r="AM9"/>
  <c r="AO9"/>
  <c r="AQ9"/>
  <c r="AS9"/>
  <c r="H7"/>
  <c r="J7"/>
  <c r="L7"/>
  <c r="N7"/>
  <c r="P7"/>
  <c r="R7"/>
  <c r="U7"/>
  <c r="W7"/>
  <c r="Y7"/>
  <c r="AA7"/>
  <c r="AG7"/>
  <c r="AI7"/>
  <c r="AK7"/>
  <c r="AM7"/>
  <c r="AO7"/>
  <c r="AQ7"/>
  <c r="AS7"/>
  <c r="H12"/>
  <c r="J12"/>
  <c r="L12"/>
  <c r="N12"/>
  <c r="P12"/>
  <c r="R12"/>
  <c r="U12"/>
  <c r="W12"/>
  <c r="Y12"/>
  <c r="AA12"/>
  <c r="AG12"/>
  <c r="AI12"/>
  <c r="AK12"/>
  <c r="AM12"/>
  <c r="AO12"/>
  <c r="AQ12"/>
  <c r="AS12"/>
  <c r="H8"/>
  <c r="J8"/>
  <c r="L8"/>
  <c r="N8"/>
  <c r="P8"/>
  <c r="R8"/>
  <c r="U8"/>
  <c r="W8"/>
  <c r="Y8"/>
  <c r="AB8"/>
  <c r="AA8"/>
  <c r="AG8"/>
  <c r="AI8"/>
  <c r="AK8"/>
  <c r="AM8"/>
  <c r="AO8"/>
  <c r="AQ8"/>
  <c r="AS8"/>
  <c r="H11"/>
  <c r="J11"/>
  <c r="L11"/>
  <c r="N11"/>
  <c r="P11"/>
  <c r="R11"/>
  <c r="U11"/>
  <c r="W11"/>
  <c r="Y11"/>
  <c r="AA11"/>
  <c r="AG11"/>
  <c r="AI11"/>
  <c r="AK11"/>
  <c r="AM11"/>
  <c r="AO11"/>
  <c r="AQ11"/>
  <c r="AS11"/>
  <c r="H13"/>
  <c r="J13"/>
  <c r="L13"/>
  <c r="N13"/>
  <c r="P13"/>
  <c r="R13"/>
  <c r="U13"/>
  <c r="W13"/>
  <c r="Y13"/>
  <c r="AA13"/>
  <c r="AG13"/>
  <c r="AI13"/>
  <c r="AK13"/>
  <c r="AM13"/>
  <c r="AO13"/>
  <c r="AQ13"/>
  <c r="AS13"/>
  <c r="H18"/>
  <c r="J18"/>
  <c r="L18"/>
  <c r="N18"/>
  <c r="P18"/>
  <c r="R18"/>
  <c r="U18"/>
  <c r="W18"/>
  <c r="Y18"/>
  <c r="AA18"/>
  <c r="AG18"/>
  <c r="AI18"/>
  <c r="AK18"/>
  <c r="AM18"/>
  <c r="AO18"/>
  <c r="AQ18"/>
  <c r="AS18"/>
  <c r="H10"/>
  <c r="J10"/>
  <c r="L10"/>
  <c r="N10"/>
  <c r="P10"/>
  <c r="R10"/>
  <c r="U10"/>
  <c r="W10"/>
  <c r="Y10"/>
  <c r="AA10"/>
  <c r="AG10"/>
  <c r="AI10"/>
  <c r="AK10"/>
  <c r="AM10"/>
  <c r="AO10"/>
  <c r="AQ10"/>
  <c r="AS10"/>
  <c r="H16"/>
  <c r="J16"/>
  <c r="L16"/>
  <c r="N16"/>
  <c r="P16"/>
  <c r="R16"/>
  <c r="U16"/>
  <c r="W16"/>
  <c r="Y16"/>
  <c r="AA16"/>
  <c r="AG16"/>
  <c r="AI16"/>
  <c r="AK16"/>
  <c r="AM16"/>
  <c r="AO16"/>
  <c r="AQ16"/>
  <c r="AS16"/>
  <c r="H15"/>
  <c r="J15"/>
  <c r="L15"/>
  <c r="N15"/>
  <c r="P15"/>
  <c r="R15"/>
  <c r="U15"/>
  <c r="W15"/>
  <c r="Y15"/>
  <c r="AA15"/>
  <c r="AG15"/>
  <c r="AI15"/>
  <c r="AK15"/>
  <c r="AM15"/>
  <c r="AO15"/>
  <c r="AQ15"/>
  <c r="AS15"/>
  <c r="H20"/>
  <c r="J20"/>
  <c r="L20"/>
  <c r="N20"/>
  <c r="P20"/>
  <c r="R20"/>
  <c r="U20"/>
  <c r="W20"/>
  <c r="Y20"/>
  <c r="AA20"/>
  <c r="AG20"/>
  <c r="AI20"/>
  <c r="AK20"/>
  <c r="AM20"/>
  <c r="AO20"/>
  <c r="AQ20"/>
  <c r="AS20"/>
  <c r="H17"/>
  <c r="J17"/>
  <c r="L17"/>
  <c r="N17"/>
  <c r="P17"/>
  <c r="R17"/>
  <c r="U17"/>
  <c r="W17"/>
  <c r="Y17"/>
  <c r="AA17"/>
  <c r="AG17"/>
  <c r="AI17"/>
  <c r="AK17"/>
  <c r="AM17"/>
  <c r="AO17"/>
  <c r="AQ17"/>
  <c r="AS17"/>
  <c r="H14"/>
  <c r="J14"/>
  <c r="L14"/>
  <c r="N14"/>
  <c r="P14"/>
  <c r="R14"/>
  <c r="U14"/>
  <c r="W14"/>
  <c r="Y14"/>
  <c r="AA14"/>
  <c r="AG14"/>
  <c r="AI14"/>
  <c r="AK14"/>
  <c r="AM14"/>
  <c r="AO14"/>
  <c r="AQ14"/>
  <c r="AS14"/>
  <c r="H19"/>
  <c r="J19"/>
  <c r="L19"/>
  <c r="N19"/>
  <c r="P19"/>
  <c r="R19"/>
  <c r="U19"/>
  <c r="W19"/>
  <c r="Y19"/>
  <c r="AA19"/>
  <c r="AG19"/>
  <c r="AI19"/>
  <c r="AK19"/>
  <c r="AM19"/>
  <c r="AO19"/>
  <c r="AQ19"/>
  <c r="AS19"/>
  <c r="H21" i="12"/>
  <c r="J21"/>
  <c r="L21"/>
  <c r="N21"/>
  <c r="P21"/>
  <c r="R21"/>
  <c r="U21"/>
  <c r="W21"/>
  <c r="Y21"/>
  <c r="AA21"/>
  <c r="AG21"/>
  <c r="AI21"/>
  <c r="AK21"/>
  <c r="AM21"/>
  <c r="AO21"/>
  <c r="AQ21"/>
  <c r="AS21"/>
  <c r="H5"/>
  <c r="J5"/>
  <c r="L5"/>
  <c r="N5"/>
  <c r="P5"/>
  <c r="R5"/>
  <c r="U5"/>
  <c r="W5"/>
  <c r="Y5"/>
  <c r="AA5"/>
  <c r="AG5"/>
  <c r="AI5"/>
  <c r="AK5"/>
  <c r="AM5"/>
  <c r="AO5"/>
  <c r="AQ5"/>
  <c r="AS5"/>
  <c r="H6"/>
  <c r="J6"/>
  <c r="L6"/>
  <c r="N6"/>
  <c r="P6"/>
  <c r="R6"/>
  <c r="U6"/>
  <c r="W6"/>
  <c r="Y6"/>
  <c r="AA6"/>
  <c r="AG6"/>
  <c r="AI6"/>
  <c r="AK6"/>
  <c r="AM6"/>
  <c r="AO6"/>
  <c r="AQ6"/>
  <c r="AS6"/>
  <c r="H7"/>
  <c r="J7"/>
  <c r="L7"/>
  <c r="N7"/>
  <c r="P7"/>
  <c r="R7"/>
  <c r="U7"/>
  <c r="W7"/>
  <c r="Y7"/>
  <c r="AA7"/>
  <c r="AG7"/>
  <c r="AI7"/>
  <c r="AK7"/>
  <c r="AM7"/>
  <c r="AO7"/>
  <c r="AQ7"/>
  <c r="AS7"/>
  <c r="H27"/>
  <c r="J27"/>
  <c r="L27"/>
  <c r="N27"/>
  <c r="P27"/>
  <c r="R27"/>
  <c r="U27"/>
  <c r="W27"/>
  <c r="Y27"/>
  <c r="AA27"/>
  <c r="AG27"/>
  <c r="AI27"/>
  <c r="AK27"/>
  <c r="AM27"/>
  <c r="AO27"/>
  <c r="AQ27"/>
  <c r="AS27"/>
  <c r="H8"/>
  <c r="J8"/>
  <c r="L8"/>
  <c r="N8"/>
  <c r="P8"/>
  <c r="R8"/>
  <c r="U8"/>
  <c r="W8"/>
  <c r="Y8"/>
  <c r="AA8"/>
  <c r="AG8"/>
  <c r="AI8"/>
  <c r="AK8"/>
  <c r="AM8"/>
  <c r="AO8"/>
  <c r="AQ8"/>
  <c r="AS8"/>
  <c r="H11"/>
  <c r="J11"/>
  <c r="L11"/>
  <c r="N11"/>
  <c r="P11"/>
  <c r="R11"/>
  <c r="U11"/>
  <c r="W11"/>
  <c r="Y11"/>
  <c r="AA11"/>
  <c r="AG11"/>
  <c r="AI11"/>
  <c r="AK11"/>
  <c r="AM11"/>
  <c r="AO11"/>
  <c r="AQ11"/>
  <c r="AS11"/>
  <c r="H10"/>
  <c r="J10"/>
  <c r="L10"/>
  <c r="N10"/>
  <c r="P10"/>
  <c r="R10"/>
  <c r="U10"/>
  <c r="W10"/>
  <c r="Y10"/>
  <c r="AA10"/>
  <c r="AG10"/>
  <c r="AI10"/>
  <c r="AK10"/>
  <c r="AM10"/>
  <c r="AO10"/>
  <c r="AQ10"/>
  <c r="AS10"/>
  <c r="H12"/>
  <c r="J12"/>
  <c r="L12"/>
  <c r="N12"/>
  <c r="P12"/>
  <c r="R12"/>
  <c r="U12"/>
  <c r="AB12"/>
  <c r="W12"/>
  <c r="Y12"/>
  <c r="AA12"/>
  <c r="AG12"/>
  <c r="AI12"/>
  <c r="AK12"/>
  <c r="AM12"/>
  <c r="AO12"/>
  <c r="AQ12"/>
  <c r="AS12"/>
  <c r="H26"/>
  <c r="J26"/>
  <c r="L26"/>
  <c r="N26"/>
  <c r="P26"/>
  <c r="R26"/>
  <c r="U26"/>
  <c r="W26"/>
  <c r="Y26"/>
  <c r="AA26"/>
  <c r="AG26"/>
  <c r="AI26"/>
  <c r="AK26"/>
  <c r="AM26"/>
  <c r="AO26"/>
  <c r="AQ26"/>
  <c r="AS26"/>
  <c r="H16"/>
  <c r="J16"/>
  <c r="L16"/>
  <c r="N16"/>
  <c r="P16"/>
  <c r="R16"/>
  <c r="U16"/>
  <c r="W16"/>
  <c r="Y16"/>
  <c r="AA16"/>
  <c r="AG16"/>
  <c r="AI16"/>
  <c r="AK16"/>
  <c r="AM16"/>
  <c r="AO16"/>
  <c r="AQ16"/>
  <c r="AS16"/>
  <c r="H13"/>
  <c r="J13"/>
  <c r="L13"/>
  <c r="N13"/>
  <c r="P13"/>
  <c r="R13"/>
  <c r="U13"/>
  <c r="W13"/>
  <c r="Y13"/>
  <c r="AA13"/>
  <c r="AG13"/>
  <c r="AI13"/>
  <c r="AK13"/>
  <c r="AM13"/>
  <c r="AO13"/>
  <c r="AQ13"/>
  <c r="AS13"/>
  <c r="H9"/>
  <c r="J9"/>
  <c r="L9"/>
  <c r="N9"/>
  <c r="P9"/>
  <c r="R9"/>
  <c r="U9"/>
  <c r="W9"/>
  <c r="Y9"/>
  <c r="AA9"/>
  <c r="AG9"/>
  <c r="AI9"/>
  <c r="AK9"/>
  <c r="AM9"/>
  <c r="AO9"/>
  <c r="AQ9"/>
  <c r="AS9"/>
  <c r="H34"/>
  <c r="J34"/>
  <c r="L34"/>
  <c r="N34"/>
  <c r="P34"/>
  <c r="R34"/>
  <c r="U34"/>
  <c r="W34"/>
  <c r="Y34"/>
  <c r="AA34"/>
  <c r="AG34"/>
  <c r="AI34"/>
  <c r="AK34"/>
  <c r="AM34"/>
  <c r="AO34"/>
  <c r="AQ34"/>
  <c r="AS34"/>
  <c r="H22"/>
  <c r="J22"/>
  <c r="L22"/>
  <c r="N22"/>
  <c r="P22"/>
  <c r="R22"/>
  <c r="U22"/>
  <c r="W22"/>
  <c r="Y22"/>
  <c r="AA22"/>
  <c r="AG22"/>
  <c r="AI22"/>
  <c r="AK22"/>
  <c r="AM22"/>
  <c r="AO22"/>
  <c r="AQ22"/>
  <c r="AS22"/>
  <c r="H23"/>
  <c r="J23"/>
  <c r="L23"/>
  <c r="N23"/>
  <c r="P23"/>
  <c r="R23"/>
  <c r="U23"/>
  <c r="W23"/>
  <c r="Y23"/>
  <c r="AA23"/>
  <c r="AG23"/>
  <c r="AI23"/>
  <c r="AK23"/>
  <c r="AM23"/>
  <c r="AO23"/>
  <c r="AQ23"/>
  <c r="AS23"/>
  <c r="H35"/>
  <c r="J35"/>
  <c r="L35"/>
  <c r="N35"/>
  <c r="P35"/>
  <c r="R35"/>
  <c r="U35"/>
  <c r="W35"/>
  <c r="Y35"/>
  <c r="AA35"/>
  <c r="AG35"/>
  <c r="AI35"/>
  <c r="AK35"/>
  <c r="AM35"/>
  <c r="AO35"/>
  <c r="AQ35"/>
  <c r="AS35"/>
  <c r="H18"/>
  <c r="J18"/>
  <c r="L18"/>
  <c r="N18"/>
  <c r="P18"/>
  <c r="R18"/>
  <c r="U18"/>
  <c r="W18"/>
  <c r="Y18"/>
  <c r="AA18"/>
  <c r="AG18"/>
  <c r="AI18"/>
  <c r="AK18"/>
  <c r="AM18"/>
  <c r="AO18"/>
  <c r="AQ18"/>
  <c r="AS18"/>
  <c r="H19"/>
  <c r="J19"/>
  <c r="L19"/>
  <c r="N19"/>
  <c r="P19"/>
  <c r="R19"/>
  <c r="U19"/>
  <c r="W19"/>
  <c r="Y19"/>
  <c r="AA19"/>
  <c r="AG19"/>
  <c r="AI19"/>
  <c r="AK19"/>
  <c r="AM19"/>
  <c r="AO19"/>
  <c r="AQ19"/>
  <c r="AS19"/>
  <c r="H24"/>
  <c r="J24"/>
  <c r="L24"/>
  <c r="N24"/>
  <c r="P24"/>
  <c r="R24"/>
  <c r="U24"/>
  <c r="W24"/>
  <c r="Y24"/>
  <c r="AA24"/>
  <c r="AG24"/>
  <c r="AI24"/>
  <c r="AK24"/>
  <c r="AM24"/>
  <c r="AO24"/>
  <c r="AQ24"/>
  <c r="AS24"/>
  <c r="H25"/>
  <c r="J25"/>
  <c r="L25"/>
  <c r="N25"/>
  <c r="P25"/>
  <c r="R25"/>
  <c r="U25"/>
  <c r="W25"/>
  <c r="Y25"/>
  <c r="AA25"/>
  <c r="AG25"/>
  <c r="AI25"/>
  <c r="AK25"/>
  <c r="AM25"/>
  <c r="AO25"/>
  <c r="AQ25"/>
  <c r="AS25"/>
  <c r="H30"/>
  <c r="J30"/>
  <c r="L30"/>
  <c r="N30"/>
  <c r="P30"/>
  <c r="R30"/>
  <c r="U30"/>
  <c r="W30"/>
  <c r="Y30"/>
  <c r="AA30"/>
  <c r="AG30"/>
  <c r="AI30"/>
  <c r="AK30"/>
  <c r="AM30"/>
  <c r="AO30"/>
  <c r="AQ30"/>
  <c r="AS30"/>
  <c r="H28"/>
  <c r="J28"/>
  <c r="L28"/>
  <c r="N28"/>
  <c r="P28"/>
  <c r="R28"/>
  <c r="U28"/>
  <c r="W28"/>
  <c r="Y28"/>
  <c r="AA28"/>
  <c r="AG28"/>
  <c r="AI28"/>
  <c r="AK28"/>
  <c r="AM28"/>
  <c r="AO28"/>
  <c r="AQ28"/>
  <c r="AS28"/>
  <c r="H15"/>
  <c r="J15"/>
  <c r="L15"/>
  <c r="N15"/>
  <c r="P15"/>
  <c r="R15"/>
  <c r="U15"/>
  <c r="W15"/>
  <c r="Y15"/>
  <c r="AA15"/>
  <c r="AG15"/>
  <c r="AI15"/>
  <c r="AK15"/>
  <c r="AM15"/>
  <c r="AO15"/>
  <c r="AQ15"/>
  <c r="AS15"/>
  <c r="H29"/>
  <c r="J29"/>
  <c r="L29"/>
  <c r="N29"/>
  <c r="P29"/>
  <c r="R29"/>
  <c r="U29"/>
  <c r="W29"/>
  <c r="Y29"/>
  <c r="AA29"/>
  <c r="AG29"/>
  <c r="AI29"/>
  <c r="AK29"/>
  <c r="AM29"/>
  <c r="AO29"/>
  <c r="AQ29"/>
  <c r="AS29"/>
  <c r="H31"/>
  <c r="J31"/>
  <c r="L31"/>
  <c r="N31"/>
  <c r="P31"/>
  <c r="R31"/>
  <c r="U31"/>
  <c r="W31"/>
  <c r="Y31"/>
  <c r="AA31"/>
  <c r="AG31"/>
  <c r="AI31"/>
  <c r="AK31"/>
  <c r="AM31"/>
  <c r="AO31"/>
  <c r="AQ31"/>
  <c r="AS31"/>
  <c r="H32"/>
  <c r="J32"/>
  <c r="S32"/>
  <c r="L32"/>
  <c r="N32"/>
  <c r="P32"/>
  <c r="R32"/>
  <c r="U32"/>
  <c r="AB32"/>
  <c r="W32"/>
  <c r="Y32"/>
  <c r="AA32"/>
  <c r="AG32"/>
  <c r="AI32"/>
  <c r="AK32"/>
  <c r="AM32"/>
  <c r="AO32"/>
  <c r="AQ32"/>
  <c r="AS32"/>
  <c r="H33"/>
  <c r="J33"/>
  <c r="L33"/>
  <c r="N33"/>
  <c r="P33"/>
  <c r="R33"/>
  <c r="U33"/>
  <c r="W33"/>
  <c r="Y33"/>
  <c r="AA33"/>
  <c r="AG33"/>
  <c r="AI33"/>
  <c r="AK33"/>
  <c r="AM33"/>
  <c r="AO33"/>
  <c r="AQ33"/>
  <c r="AS33"/>
  <c r="H17"/>
  <c r="J17"/>
  <c r="L17"/>
  <c r="N17"/>
  <c r="P17"/>
  <c r="R17"/>
  <c r="U17"/>
  <c r="W17"/>
  <c r="Y17"/>
  <c r="AA17"/>
  <c r="AG17"/>
  <c r="AI17"/>
  <c r="AK17"/>
  <c r="AM17"/>
  <c r="AO17"/>
  <c r="AQ17"/>
  <c r="AS17"/>
  <c r="H37"/>
  <c r="J37"/>
  <c r="L37"/>
  <c r="N37"/>
  <c r="P37"/>
  <c r="R37"/>
  <c r="U37"/>
  <c r="W37"/>
  <c r="Y37"/>
  <c r="AA37"/>
  <c r="AG37"/>
  <c r="AI37"/>
  <c r="AK37"/>
  <c r="AM37"/>
  <c r="AO37"/>
  <c r="AQ37"/>
  <c r="AS37"/>
  <c r="H36"/>
  <c r="J36"/>
  <c r="L36"/>
  <c r="N36"/>
  <c r="P36"/>
  <c r="R36"/>
  <c r="U36"/>
  <c r="W36"/>
  <c r="Y36"/>
  <c r="AA36"/>
  <c r="AG36"/>
  <c r="AI36"/>
  <c r="AK36"/>
  <c r="AM36"/>
  <c r="AO36"/>
  <c r="AQ36"/>
  <c r="AS36"/>
  <c r="H39"/>
  <c r="J39"/>
  <c r="L39"/>
  <c r="N39"/>
  <c r="P39"/>
  <c r="R39"/>
  <c r="U39"/>
  <c r="W39"/>
  <c r="Y39"/>
  <c r="AA39"/>
  <c r="AG39"/>
  <c r="AI39"/>
  <c r="AK39"/>
  <c r="AM39"/>
  <c r="AO39"/>
  <c r="AQ39"/>
  <c r="AS39"/>
  <c r="H40"/>
  <c r="J40"/>
  <c r="L40"/>
  <c r="N40"/>
  <c r="P40"/>
  <c r="R40"/>
  <c r="U40"/>
  <c r="W40"/>
  <c r="Y40"/>
  <c r="AA40"/>
  <c r="AG40"/>
  <c r="AI40"/>
  <c r="AK40"/>
  <c r="AM40"/>
  <c r="AO40"/>
  <c r="AQ40"/>
  <c r="AS40"/>
  <c r="H41"/>
  <c r="J41"/>
  <c r="L41"/>
  <c r="N41"/>
  <c r="P41"/>
  <c r="R41"/>
  <c r="U41"/>
  <c r="W41"/>
  <c r="Y41"/>
  <c r="AA41"/>
  <c r="AG41"/>
  <c r="AI41"/>
  <c r="AK41"/>
  <c r="AM41"/>
  <c r="AO41"/>
  <c r="AQ41"/>
  <c r="AS41"/>
  <c r="H44"/>
  <c r="J44"/>
  <c r="L44"/>
  <c r="N44"/>
  <c r="P44"/>
  <c r="R44"/>
  <c r="U44"/>
  <c r="W44"/>
  <c r="Y44"/>
  <c r="AA44"/>
  <c r="AG44"/>
  <c r="AI44"/>
  <c r="AK44"/>
  <c r="AM44"/>
  <c r="AO44"/>
  <c r="AQ44"/>
  <c r="AS44"/>
  <c r="H38"/>
  <c r="J38"/>
  <c r="L38"/>
  <c r="N38"/>
  <c r="P38"/>
  <c r="R38"/>
  <c r="U38"/>
  <c r="W38"/>
  <c r="Y38"/>
  <c r="AA38"/>
  <c r="AB38"/>
  <c r="AG38"/>
  <c r="AI38"/>
  <c r="AK38"/>
  <c r="AM38"/>
  <c r="AO38"/>
  <c r="AQ38"/>
  <c r="AS38"/>
  <c r="H43"/>
  <c r="J43"/>
  <c r="L43"/>
  <c r="N43"/>
  <c r="P43"/>
  <c r="R43"/>
  <c r="U43"/>
  <c r="W43"/>
  <c r="Y43"/>
  <c r="AA43"/>
  <c r="AG43"/>
  <c r="AI43"/>
  <c r="AK43"/>
  <c r="AM43"/>
  <c r="AO43"/>
  <c r="AQ43"/>
  <c r="AS43"/>
  <c r="H42"/>
  <c r="J42"/>
  <c r="L42"/>
  <c r="N42"/>
  <c r="P42"/>
  <c r="R42"/>
  <c r="U42"/>
  <c r="W42"/>
  <c r="Y42"/>
  <c r="AA42"/>
  <c r="AG42"/>
  <c r="AI42"/>
  <c r="AK42"/>
  <c r="AM42"/>
  <c r="AO42"/>
  <c r="AQ42"/>
  <c r="AS42"/>
  <c r="H5" i="11"/>
  <c r="J5"/>
  <c r="L5"/>
  <c r="N5"/>
  <c r="P5"/>
  <c r="R5"/>
  <c r="U5"/>
  <c r="W5"/>
  <c r="Y5"/>
  <c r="AA5"/>
  <c r="AG5"/>
  <c r="AI5"/>
  <c r="AK5"/>
  <c r="AM5"/>
  <c r="AO5"/>
  <c r="AQ5"/>
  <c r="AS5"/>
  <c r="H7"/>
  <c r="J7"/>
  <c r="L7"/>
  <c r="N7"/>
  <c r="P7"/>
  <c r="R7"/>
  <c r="U7"/>
  <c r="W7"/>
  <c r="Y7"/>
  <c r="AA7"/>
  <c r="AG7"/>
  <c r="AI7"/>
  <c r="AK7"/>
  <c r="AM7"/>
  <c r="AO7"/>
  <c r="AQ7"/>
  <c r="AS7"/>
  <c r="H12"/>
  <c r="J12"/>
  <c r="L12"/>
  <c r="N12"/>
  <c r="P12"/>
  <c r="R12"/>
  <c r="U12"/>
  <c r="W12"/>
  <c r="Y12"/>
  <c r="AA12"/>
  <c r="AB12"/>
  <c r="AG12"/>
  <c r="AI12"/>
  <c r="AK12"/>
  <c r="AM12"/>
  <c r="AO12"/>
  <c r="AQ12"/>
  <c r="AS12"/>
  <c r="H13"/>
  <c r="J13"/>
  <c r="L13"/>
  <c r="N13"/>
  <c r="P13"/>
  <c r="R13"/>
  <c r="U13"/>
  <c r="W13"/>
  <c r="Y13"/>
  <c r="AA13"/>
  <c r="AG13"/>
  <c r="AI13"/>
  <c r="AK13"/>
  <c r="AM13"/>
  <c r="AO13"/>
  <c r="AQ13"/>
  <c r="AS13"/>
  <c r="H9"/>
  <c r="J9"/>
  <c r="L9"/>
  <c r="N9"/>
  <c r="P9"/>
  <c r="R9"/>
  <c r="U9"/>
  <c r="W9"/>
  <c r="Y9"/>
  <c r="AA9"/>
  <c r="AB9"/>
  <c r="AG9"/>
  <c r="AI9"/>
  <c r="AK9"/>
  <c r="AM9"/>
  <c r="AO9"/>
  <c r="AQ9"/>
  <c r="AS9"/>
  <c r="H18"/>
  <c r="J18"/>
  <c r="L18"/>
  <c r="N18"/>
  <c r="P18"/>
  <c r="R18"/>
  <c r="U18"/>
  <c r="W18"/>
  <c r="Y18"/>
  <c r="AA18"/>
  <c r="AG18"/>
  <c r="AI18"/>
  <c r="AK18"/>
  <c r="AM18"/>
  <c r="AO18"/>
  <c r="AQ18"/>
  <c r="AS18"/>
  <c r="H6"/>
  <c r="J6"/>
  <c r="L6"/>
  <c r="N6"/>
  <c r="P6"/>
  <c r="R6"/>
  <c r="U6"/>
  <c r="W6"/>
  <c r="AB6"/>
  <c r="AV6"/>
  <c r="Y6"/>
  <c r="AA6"/>
  <c r="AG6"/>
  <c r="AI6"/>
  <c r="AK6"/>
  <c r="AM6"/>
  <c r="AO6"/>
  <c r="AQ6"/>
  <c r="AS6"/>
  <c r="H8"/>
  <c r="J8"/>
  <c r="L8"/>
  <c r="N8"/>
  <c r="P8"/>
  <c r="R8"/>
  <c r="U8"/>
  <c r="W8"/>
  <c r="Y8"/>
  <c r="AA8"/>
  <c r="AG8"/>
  <c r="AI8"/>
  <c r="AK8"/>
  <c r="AM8"/>
  <c r="AO8"/>
  <c r="AQ8"/>
  <c r="AS8"/>
  <c r="H14"/>
  <c r="J14"/>
  <c r="L14"/>
  <c r="N14"/>
  <c r="P14"/>
  <c r="R14"/>
  <c r="U14"/>
  <c r="W14"/>
  <c r="Y14"/>
  <c r="AA14"/>
  <c r="AG14"/>
  <c r="AI14"/>
  <c r="AK14"/>
  <c r="AM14"/>
  <c r="AO14"/>
  <c r="AQ14"/>
  <c r="AS14"/>
  <c r="H15"/>
  <c r="J15"/>
  <c r="L15"/>
  <c r="N15"/>
  <c r="P15"/>
  <c r="R15"/>
  <c r="U15"/>
  <c r="W15"/>
  <c r="Y15"/>
  <c r="AA15"/>
  <c r="AG15"/>
  <c r="AI15"/>
  <c r="AK15"/>
  <c r="AM15"/>
  <c r="AO15"/>
  <c r="AQ15"/>
  <c r="AS15"/>
  <c r="H16"/>
  <c r="J16"/>
  <c r="L16"/>
  <c r="N16"/>
  <c r="P16"/>
  <c r="R16"/>
  <c r="U16"/>
  <c r="W16"/>
  <c r="Y16"/>
  <c r="AA16"/>
  <c r="AG16"/>
  <c r="AI16"/>
  <c r="AK16"/>
  <c r="AM16"/>
  <c r="AO16"/>
  <c r="AQ16"/>
  <c r="AS16"/>
  <c r="H11"/>
  <c r="J11"/>
  <c r="L11"/>
  <c r="N11"/>
  <c r="P11"/>
  <c r="R11"/>
  <c r="U11"/>
  <c r="W11"/>
  <c r="Y11"/>
  <c r="AA11"/>
  <c r="AB11"/>
  <c r="AG11"/>
  <c r="AI11"/>
  <c r="AK11"/>
  <c r="AM11"/>
  <c r="AO11"/>
  <c r="AQ11"/>
  <c r="AS11"/>
  <c r="H22"/>
  <c r="J22"/>
  <c r="L22"/>
  <c r="N22"/>
  <c r="P22"/>
  <c r="R22"/>
  <c r="U22"/>
  <c r="W22"/>
  <c r="Y22"/>
  <c r="AA22"/>
  <c r="AG22"/>
  <c r="AI22"/>
  <c r="AK22"/>
  <c r="AM22"/>
  <c r="AO22"/>
  <c r="AQ22"/>
  <c r="AS22"/>
  <c r="H10"/>
  <c r="J10"/>
  <c r="L10"/>
  <c r="N10"/>
  <c r="P10"/>
  <c r="R10"/>
  <c r="U10"/>
  <c r="W10"/>
  <c r="Y10"/>
  <c r="AA10"/>
  <c r="AG10"/>
  <c r="AI10"/>
  <c r="AK10"/>
  <c r="AM10"/>
  <c r="AO10"/>
  <c r="AQ10"/>
  <c r="AS10"/>
  <c r="H23"/>
  <c r="J23"/>
  <c r="L23"/>
  <c r="N23"/>
  <c r="P23"/>
  <c r="R23"/>
  <c r="U23"/>
  <c r="W23"/>
  <c r="Y23"/>
  <c r="AA23"/>
  <c r="AG23"/>
  <c r="AI23"/>
  <c r="AK23"/>
  <c r="AM23"/>
  <c r="AO23"/>
  <c r="AQ23"/>
  <c r="AS23"/>
  <c r="H19"/>
  <c r="J19"/>
  <c r="L19"/>
  <c r="N19"/>
  <c r="P19"/>
  <c r="R19"/>
  <c r="U19"/>
  <c r="W19"/>
  <c r="Y19"/>
  <c r="AA19"/>
  <c r="AG19"/>
  <c r="AI19"/>
  <c r="AK19"/>
  <c r="AM19"/>
  <c r="AO19"/>
  <c r="AQ19"/>
  <c r="AS19"/>
  <c r="H20"/>
  <c r="J20"/>
  <c r="L20"/>
  <c r="N20"/>
  <c r="P20"/>
  <c r="R20"/>
  <c r="U20"/>
  <c r="W20"/>
  <c r="Y20"/>
  <c r="AA20"/>
  <c r="AG20"/>
  <c r="AI20"/>
  <c r="AK20"/>
  <c r="AM20"/>
  <c r="AO20"/>
  <c r="AQ20"/>
  <c r="AS20"/>
  <c r="H21"/>
  <c r="J21"/>
  <c r="L21"/>
  <c r="N21"/>
  <c r="P21"/>
  <c r="R21"/>
  <c r="U21"/>
  <c r="W21"/>
  <c r="Y21"/>
  <c r="AA21"/>
  <c r="AG21"/>
  <c r="AI21"/>
  <c r="AK21"/>
  <c r="AM21"/>
  <c r="AO21"/>
  <c r="AQ21"/>
  <c r="AS21"/>
  <c r="H17"/>
  <c r="J17"/>
  <c r="L17"/>
  <c r="N17"/>
  <c r="P17"/>
  <c r="R17"/>
  <c r="U17"/>
  <c r="W17"/>
  <c r="Y17"/>
  <c r="AA17"/>
  <c r="AG17"/>
  <c r="AI17"/>
  <c r="AK17"/>
  <c r="AM17"/>
  <c r="AO17"/>
  <c r="AQ17"/>
  <c r="AS17"/>
  <c r="H25"/>
  <c r="J25"/>
  <c r="L25"/>
  <c r="N25"/>
  <c r="P25"/>
  <c r="R25"/>
  <c r="U25"/>
  <c r="W25"/>
  <c r="Y25"/>
  <c r="AA25"/>
  <c r="AB25"/>
  <c r="AG25"/>
  <c r="AI25"/>
  <c r="AK25"/>
  <c r="AM25"/>
  <c r="AO25"/>
  <c r="AQ25"/>
  <c r="AS25"/>
  <c r="H24"/>
  <c r="J24"/>
  <c r="L24"/>
  <c r="N24"/>
  <c r="P24"/>
  <c r="R24"/>
  <c r="U24"/>
  <c r="W24"/>
  <c r="Y24"/>
  <c r="AA24"/>
  <c r="AG24"/>
  <c r="AI24"/>
  <c r="AK24"/>
  <c r="AM24"/>
  <c r="AO24"/>
  <c r="AQ24"/>
  <c r="AS24"/>
  <c r="H26"/>
  <c r="J26"/>
  <c r="L26"/>
  <c r="N26"/>
  <c r="P26"/>
  <c r="R26"/>
  <c r="U26"/>
  <c r="W26"/>
  <c r="Y26"/>
  <c r="AA26"/>
  <c r="AG26"/>
  <c r="AI26"/>
  <c r="AK26"/>
  <c r="AM26"/>
  <c r="AO26"/>
  <c r="AQ26"/>
  <c r="AS26"/>
  <c r="H28"/>
  <c r="J28"/>
  <c r="L28"/>
  <c r="N28"/>
  <c r="P28"/>
  <c r="R28"/>
  <c r="U28"/>
  <c r="W28"/>
  <c r="Y28"/>
  <c r="AA28"/>
  <c r="AG28"/>
  <c r="AI28"/>
  <c r="AK28"/>
  <c r="AM28"/>
  <c r="AO28"/>
  <c r="AQ28"/>
  <c r="AS28"/>
  <c r="H27"/>
  <c r="J27"/>
  <c r="S27"/>
  <c r="AV27"/>
  <c r="L27"/>
  <c r="N27"/>
  <c r="P27"/>
  <c r="R27"/>
  <c r="U27"/>
  <c r="W27"/>
  <c r="Y27"/>
  <c r="AA27"/>
  <c r="AG27"/>
  <c r="AI27"/>
  <c r="AK27"/>
  <c r="AM27"/>
  <c r="AO27"/>
  <c r="AQ27"/>
  <c r="AS27"/>
  <c r="H7" i="1"/>
  <c r="J7"/>
  <c r="L7"/>
  <c r="N7"/>
  <c r="P7"/>
  <c r="R7"/>
  <c r="U7"/>
  <c r="W7"/>
  <c r="Y7"/>
  <c r="AB7"/>
  <c r="AA7"/>
  <c r="AG7"/>
  <c r="AI7"/>
  <c r="AK7"/>
  <c r="AM7"/>
  <c r="AO7"/>
  <c r="AQ7"/>
  <c r="AS7"/>
  <c r="H6"/>
  <c r="J6"/>
  <c r="L6"/>
  <c r="N6"/>
  <c r="P6"/>
  <c r="R6"/>
  <c r="U6"/>
  <c r="W6"/>
  <c r="Y6"/>
  <c r="AA6"/>
  <c r="AG6"/>
  <c r="AI6"/>
  <c r="AK6"/>
  <c r="AM6"/>
  <c r="AO6"/>
  <c r="AQ6"/>
  <c r="AS6"/>
  <c r="H14"/>
  <c r="J14"/>
  <c r="L14"/>
  <c r="N14"/>
  <c r="P14"/>
  <c r="R14"/>
  <c r="U14"/>
  <c r="W14"/>
  <c r="Y14"/>
  <c r="AA14"/>
  <c r="AB14"/>
  <c r="AG14"/>
  <c r="AI14"/>
  <c r="AK14"/>
  <c r="AM14"/>
  <c r="AO14"/>
  <c r="AQ14"/>
  <c r="AS14"/>
  <c r="H22"/>
  <c r="J22"/>
  <c r="L22"/>
  <c r="N22"/>
  <c r="P22"/>
  <c r="R22"/>
  <c r="U22"/>
  <c r="W22"/>
  <c r="Y22"/>
  <c r="AA22"/>
  <c r="AG22"/>
  <c r="AI22"/>
  <c r="AK22"/>
  <c r="AM22"/>
  <c r="AO22"/>
  <c r="AQ22"/>
  <c r="AS22"/>
  <c r="H8"/>
  <c r="J8"/>
  <c r="L8"/>
  <c r="N8"/>
  <c r="P8"/>
  <c r="S8"/>
  <c r="R8"/>
  <c r="U8"/>
  <c r="W8"/>
  <c r="Y8"/>
  <c r="AA8"/>
  <c r="AG8"/>
  <c r="AI8"/>
  <c r="AK8"/>
  <c r="AM8"/>
  <c r="AO8"/>
  <c r="AQ8"/>
  <c r="AS8"/>
  <c r="H13"/>
  <c r="J13"/>
  <c r="L13"/>
  <c r="N13"/>
  <c r="P13"/>
  <c r="R13"/>
  <c r="U13"/>
  <c r="W13"/>
  <c r="Y13"/>
  <c r="AA13"/>
  <c r="AG13"/>
  <c r="AI13"/>
  <c r="AK13"/>
  <c r="AM13"/>
  <c r="AO13"/>
  <c r="AQ13"/>
  <c r="AS13"/>
  <c r="H21"/>
  <c r="J21"/>
  <c r="L21"/>
  <c r="N21"/>
  <c r="P21"/>
  <c r="R21"/>
  <c r="U21"/>
  <c r="W21"/>
  <c r="Y21"/>
  <c r="AA21"/>
  <c r="AG21"/>
  <c r="AI21"/>
  <c r="AK21"/>
  <c r="AM21"/>
  <c r="AO21"/>
  <c r="AQ21"/>
  <c r="AS21"/>
  <c r="H10"/>
  <c r="J10"/>
  <c r="L10"/>
  <c r="N10"/>
  <c r="P10"/>
  <c r="R10"/>
  <c r="U10"/>
  <c r="W10"/>
  <c r="Y10"/>
  <c r="AA10"/>
  <c r="AG10"/>
  <c r="AI10"/>
  <c r="AK10"/>
  <c r="AM10"/>
  <c r="AO10"/>
  <c r="AQ10"/>
  <c r="AS10"/>
  <c r="H17"/>
  <c r="J17"/>
  <c r="L17"/>
  <c r="N17"/>
  <c r="P17"/>
  <c r="R17"/>
  <c r="U17"/>
  <c r="W17"/>
  <c r="Y17"/>
  <c r="AA17"/>
  <c r="AG17"/>
  <c r="AI17"/>
  <c r="AK17"/>
  <c r="AM17"/>
  <c r="AO17"/>
  <c r="AQ17"/>
  <c r="AS17"/>
  <c r="H18"/>
  <c r="J18"/>
  <c r="L18"/>
  <c r="N18"/>
  <c r="P18"/>
  <c r="R18"/>
  <c r="U18"/>
  <c r="W18"/>
  <c r="Y18"/>
  <c r="AA18"/>
  <c r="AG18"/>
  <c r="AI18"/>
  <c r="AK18"/>
  <c r="AM18"/>
  <c r="AO18"/>
  <c r="AQ18"/>
  <c r="AS18"/>
  <c r="H11"/>
  <c r="J11"/>
  <c r="L11"/>
  <c r="N11"/>
  <c r="P11"/>
  <c r="R11"/>
  <c r="U11"/>
  <c r="W11"/>
  <c r="Y11"/>
  <c r="AA11"/>
  <c r="AG11"/>
  <c r="AI11"/>
  <c r="AK11"/>
  <c r="AM11"/>
  <c r="AO11"/>
  <c r="AQ11"/>
  <c r="AS11"/>
  <c r="H12"/>
  <c r="J12"/>
  <c r="L12"/>
  <c r="N12"/>
  <c r="P12"/>
  <c r="R12"/>
  <c r="U12"/>
  <c r="W12"/>
  <c r="Y12"/>
  <c r="AA12"/>
  <c r="AG12"/>
  <c r="AI12"/>
  <c r="AK12"/>
  <c r="AM12"/>
  <c r="AO12"/>
  <c r="AQ12"/>
  <c r="AS12"/>
  <c r="H23"/>
  <c r="J23"/>
  <c r="L23"/>
  <c r="N23"/>
  <c r="P23"/>
  <c r="R23"/>
  <c r="U23"/>
  <c r="W23"/>
  <c r="Y23"/>
  <c r="AA23"/>
  <c r="AG23"/>
  <c r="AI23"/>
  <c r="AK23"/>
  <c r="AM23"/>
  <c r="AO23"/>
  <c r="AQ23"/>
  <c r="AS23"/>
  <c r="H15"/>
  <c r="J15"/>
  <c r="L15"/>
  <c r="N15"/>
  <c r="P15"/>
  <c r="R15"/>
  <c r="U15"/>
  <c r="W15"/>
  <c r="Y15"/>
  <c r="AA15"/>
  <c r="AG15"/>
  <c r="AI15"/>
  <c r="AK15"/>
  <c r="AM15"/>
  <c r="AO15"/>
  <c r="AQ15"/>
  <c r="AS15"/>
  <c r="H19"/>
  <c r="J19"/>
  <c r="L19"/>
  <c r="N19"/>
  <c r="P19"/>
  <c r="R19"/>
  <c r="U19"/>
  <c r="W19"/>
  <c r="Y19"/>
  <c r="AA19"/>
  <c r="AG19"/>
  <c r="AI19"/>
  <c r="AK19"/>
  <c r="AM19"/>
  <c r="AO19"/>
  <c r="AQ19"/>
  <c r="AS19"/>
  <c r="H20"/>
  <c r="J20"/>
  <c r="L20"/>
  <c r="N20"/>
  <c r="P20"/>
  <c r="R20"/>
  <c r="U20"/>
  <c r="W20"/>
  <c r="Y20"/>
  <c r="AA20"/>
  <c r="AG20"/>
  <c r="AI20"/>
  <c r="AK20"/>
  <c r="AM20"/>
  <c r="AO20"/>
  <c r="AQ20"/>
  <c r="AS20"/>
  <c r="H16"/>
  <c r="J16"/>
  <c r="L16"/>
  <c r="N16"/>
  <c r="P16"/>
  <c r="R16"/>
  <c r="U16"/>
  <c r="W16"/>
  <c r="Y16"/>
  <c r="AA16"/>
  <c r="AG16"/>
  <c r="AI16"/>
  <c r="AK16"/>
  <c r="AM16"/>
  <c r="AO16"/>
  <c r="AQ16"/>
  <c r="AS16"/>
  <c r="H9"/>
  <c r="J9"/>
  <c r="L9"/>
  <c r="N9"/>
  <c r="P9"/>
  <c r="R9"/>
  <c r="U9"/>
  <c r="W9"/>
  <c r="Y9"/>
  <c r="AA9"/>
  <c r="AG9"/>
  <c r="AI9"/>
  <c r="AK9"/>
  <c r="AM9"/>
  <c r="AO9"/>
  <c r="AQ9"/>
  <c r="AS9"/>
  <c r="H24"/>
  <c r="J24"/>
  <c r="L24"/>
  <c r="N24"/>
  <c r="P24"/>
  <c r="R24"/>
  <c r="U24"/>
  <c r="W24"/>
  <c r="Y24"/>
  <c r="AA24"/>
  <c r="AG24"/>
  <c r="AI24"/>
  <c r="AK24"/>
  <c r="AM24"/>
  <c r="AO24"/>
  <c r="AQ24"/>
  <c r="AS24"/>
  <c r="H5" i="7"/>
  <c r="J5"/>
  <c r="L5"/>
  <c r="N5"/>
  <c r="P5"/>
  <c r="R5"/>
  <c r="U5"/>
  <c r="W5"/>
  <c r="AB5"/>
  <c r="Y5"/>
  <c r="AA5"/>
  <c r="AG5"/>
  <c r="AI5"/>
  <c r="AK5"/>
  <c r="AT5"/>
  <c r="AU5"/>
  <c r="AM5"/>
  <c r="AO5"/>
  <c r="AQ5"/>
  <c r="AS5"/>
  <c r="H6"/>
  <c r="J6"/>
  <c r="L6"/>
  <c r="N6"/>
  <c r="P6"/>
  <c r="R6"/>
  <c r="U6"/>
  <c r="W6"/>
  <c r="Y6"/>
  <c r="AA6"/>
  <c r="AG6"/>
  <c r="AI6"/>
  <c r="AK6"/>
  <c r="AM6"/>
  <c r="AO6"/>
  <c r="AQ6"/>
  <c r="AS6"/>
  <c r="F7" i="4"/>
  <c r="H7"/>
  <c r="J7"/>
  <c r="L7"/>
  <c r="N7"/>
  <c r="P7"/>
  <c r="S7"/>
  <c r="U7"/>
  <c r="W7"/>
  <c r="Y7"/>
  <c r="AE7"/>
  <c r="AG7"/>
  <c r="AI7"/>
  <c r="AK7"/>
  <c r="AM7"/>
  <c r="AO7"/>
  <c r="AQ7"/>
  <c r="F5"/>
  <c r="H5"/>
  <c r="Q5"/>
  <c r="J5"/>
  <c r="L5"/>
  <c r="N5"/>
  <c r="P5"/>
  <c r="S5"/>
  <c r="U5"/>
  <c r="W5"/>
  <c r="Y5"/>
  <c r="AE5"/>
  <c r="AG5"/>
  <c r="AI5"/>
  <c r="AK5"/>
  <c r="AM5"/>
  <c r="AO5"/>
  <c r="AQ5"/>
  <c r="F9"/>
  <c r="H9"/>
  <c r="J9"/>
  <c r="L9"/>
  <c r="N9"/>
  <c r="P9"/>
  <c r="S9"/>
  <c r="U9"/>
  <c r="W9"/>
  <c r="Y9"/>
  <c r="Z9"/>
  <c r="AE9"/>
  <c r="AG9"/>
  <c r="AI9"/>
  <c r="AK9"/>
  <c r="AM9"/>
  <c r="AO9"/>
  <c r="AQ9"/>
  <c r="F8"/>
  <c r="H8"/>
  <c r="J8"/>
  <c r="L8"/>
  <c r="N8"/>
  <c r="P8"/>
  <c r="S8"/>
  <c r="U8"/>
  <c r="W8"/>
  <c r="Y8"/>
  <c r="AE8"/>
  <c r="AG8"/>
  <c r="AI8"/>
  <c r="AK8"/>
  <c r="AM8"/>
  <c r="AO8"/>
  <c r="AQ8"/>
  <c r="F10"/>
  <c r="H10"/>
  <c r="Q10"/>
  <c r="J10"/>
  <c r="L10"/>
  <c r="N10"/>
  <c r="P10"/>
  <c r="S10"/>
  <c r="U10"/>
  <c r="W10"/>
  <c r="Y10"/>
  <c r="AE10"/>
  <c r="AG10"/>
  <c r="AI10"/>
  <c r="AK10"/>
  <c r="AM10"/>
  <c r="AO10"/>
  <c r="AQ10"/>
  <c r="F16"/>
  <c r="H16"/>
  <c r="J16"/>
  <c r="L16"/>
  <c r="N16"/>
  <c r="P16"/>
  <c r="S16"/>
  <c r="U16"/>
  <c r="W16"/>
  <c r="Y16"/>
  <c r="Z16"/>
  <c r="AE16"/>
  <c r="AG16"/>
  <c r="AI16"/>
  <c r="AK16"/>
  <c r="AM16"/>
  <c r="AO16"/>
  <c r="AQ16"/>
  <c r="AR16"/>
  <c r="AS16"/>
  <c r="F11"/>
  <c r="H11"/>
  <c r="J11"/>
  <c r="L11"/>
  <c r="N11"/>
  <c r="P11"/>
  <c r="S11"/>
  <c r="U11"/>
  <c r="W11"/>
  <c r="Y11"/>
  <c r="Z11"/>
  <c r="AE11"/>
  <c r="AG11"/>
  <c r="AI11"/>
  <c r="AK11"/>
  <c r="AM11"/>
  <c r="AO11"/>
  <c r="AQ11"/>
  <c r="F12"/>
  <c r="H12"/>
  <c r="J12"/>
  <c r="L12"/>
  <c r="N12"/>
  <c r="P12"/>
  <c r="S12"/>
  <c r="U12"/>
  <c r="W12"/>
  <c r="Y12"/>
  <c r="AE12"/>
  <c r="AG12"/>
  <c r="AI12"/>
  <c r="AK12"/>
  <c r="AM12"/>
  <c r="AO12"/>
  <c r="AQ12"/>
  <c r="F18"/>
  <c r="H18"/>
  <c r="J18"/>
  <c r="L18"/>
  <c r="N18"/>
  <c r="P18"/>
  <c r="S18"/>
  <c r="U18"/>
  <c r="W18"/>
  <c r="Y18"/>
  <c r="AE18"/>
  <c r="AG18"/>
  <c r="AI18"/>
  <c r="AK18"/>
  <c r="AM18"/>
  <c r="AO18"/>
  <c r="AQ18"/>
  <c r="F6"/>
  <c r="Q6"/>
  <c r="H6"/>
  <c r="J6"/>
  <c r="L6"/>
  <c r="N6"/>
  <c r="P6"/>
  <c r="S6"/>
  <c r="U6"/>
  <c r="Z6"/>
  <c r="W6"/>
  <c r="Y6"/>
  <c r="AE6"/>
  <c r="AG6"/>
  <c r="AI6"/>
  <c r="AK6"/>
  <c r="AM6"/>
  <c r="AO6"/>
  <c r="AQ6"/>
  <c r="F20"/>
  <c r="H20"/>
  <c r="J20"/>
  <c r="L20"/>
  <c r="N20"/>
  <c r="P20"/>
  <c r="Q20"/>
  <c r="S20"/>
  <c r="U20"/>
  <c r="W20"/>
  <c r="Y20"/>
  <c r="AE20"/>
  <c r="AG20"/>
  <c r="AI20"/>
  <c r="AK20"/>
  <c r="AM20"/>
  <c r="AO20"/>
  <c r="AQ20"/>
  <c r="F14"/>
  <c r="H14"/>
  <c r="J14"/>
  <c r="L14"/>
  <c r="N14"/>
  <c r="P14"/>
  <c r="S14"/>
  <c r="U14"/>
  <c r="W14"/>
  <c r="Y14"/>
  <c r="AE14"/>
  <c r="AG14"/>
  <c r="AI14"/>
  <c r="AK14"/>
  <c r="AM14"/>
  <c r="AO14"/>
  <c r="AQ14"/>
  <c r="F22"/>
  <c r="H22"/>
  <c r="J22"/>
  <c r="L22"/>
  <c r="N22"/>
  <c r="P22"/>
  <c r="S22"/>
  <c r="U22"/>
  <c r="Z22"/>
  <c r="W22"/>
  <c r="Y22"/>
  <c r="AE22"/>
  <c r="AG22"/>
  <c r="AI22"/>
  <c r="AK22"/>
  <c r="AM22"/>
  <c r="AO22"/>
  <c r="AQ22"/>
  <c r="F23"/>
  <c r="H23"/>
  <c r="J23"/>
  <c r="L23"/>
  <c r="N23"/>
  <c r="P23"/>
  <c r="S23"/>
  <c r="U23"/>
  <c r="W23"/>
  <c r="Y23"/>
  <c r="AE23"/>
  <c r="AG23"/>
  <c r="AI23"/>
  <c r="AK23"/>
  <c r="AM23"/>
  <c r="AO23"/>
  <c r="AQ23"/>
  <c r="F17"/>
  <c r="H17"/>
  <c r="J17"/>
  <c r="L17"/>
  <c r="N17"/>
  <c r="P17"/>
  <c r="S17"/>
  <c r="U17"/>
  <c r="W17"/>
  <c r="Y17"/>
  <c r="AE17"/>
  <c r="AG17"/>
  <c r="AI17"/>
  <c r="AK17"/>
  <c r="AM17"/>
  <c r="AO17"/>
  <c r="AQ17"/>
  <c r="F15"/>
  <c r="H15"/>
  <c r="J15"/>
  <c r="L15"/>
  <c r="N15"/>
  <c r="Q15"/>
  <c r="P15"/>
  <c r="S15"/>
  <c r="U15"/>
  <c r="W15"/>
  <c r="Y15"/>
  <c r="Z15"/>
  <c r="AE15"/>
  <c r="AG15"/>
  <c r="AI15"/>
  <c r="AK15"/>
  <c r="AM15"/>
  <c r="AO15"/>
  <c r="AQ15"/>
  <c r="F13"/>
  <c r="H13"/>
  <c r="J13"/>
  <c r="L13"/>
  <c r="N13"/>
  <c r="P13"/>
  <c r="Q13"/>
  <c r="S13"/>
  <c r="U13"/>
  <c r="W13"/>
  <c r="Y13"/>
  <c r="AE13"/>
  <c r="AG13"/>
  <c r="AI13"/>
  <c r="AK13"/>
  <c r="AM13"/>
  <c r="AO13"/>
  <c r="AQ13"/>
  <c r="F21"/>
  <c r="H21"/>
  <c r="J21"/>
  <c r="L21"/>
  <c r="N21"/>
  <c r="P21"/>
  <c r="S21"/>
  <c r="U21"/>
  <c r="W21"/>
  <c r="Y21"/>
  <c r="AE21"/>
  <c r="AG21"/>
  <c r="AI21"/>
  <c r="AK21"/>
  <c r="AM21"/>
  <c r="AO21"/>
  <c r="AQ21"/>
  <c r="F19"/>
  <c r="H19"/>
  <c r="J19"/>
  <c r="L19"/>
  <c r="N19"/>
  <c r="P19"/>
  <c r="S19"/>
  <c r="U19"/>
  <c r="W19"/>
  <c r="Y19"/>
  <c r="AE19"/>
  <c r="AG19"/>
  <c r="AI19"/>
  <c r="AK19"/>
  <c r="AM19"/>
  <c r="AO19"/>
  <c r="AQ19"/>
  <c r="H7" i="3"/>
  <c r="J7"/>
  <c r="L7"/>
  <c r="N7"/>
  <c r="P7"/>
  <c r="R7"/>
  <c r="U7"/>
  <c r="W7"/>
  <c r="Y7"/>
  <c r="AA7"/>
  <c r="AG7"/>
  <c r="AI7"/>
  <c r="AK7"/>
  <c r="AM7"/>
  <c r="AO7"/>
  <c r="AQ7"/>
  <c r="AS7"/>
  <c r="H5"/>
  <c r="J5"/>
  <c r="L5"/>
  <c r="N5"/>
  <c r="P5"/>
  <c r="R5"/>
  <c r="S5"/>
  <c r="U5"/>
  <c r="W5"/>
  <c r="Y5"/>
  <c r="AA5"/>
  <c r="AG5"/>
  <c r="AI5"/>
  <c r="AK5"/>
  <c r="AM5"/>
  <c r="AO5"/>
  <c r="AQ5"/>
  <c r="AS5"/>
  <c r="H6"/>
  <c r="J6"/>
  <c r="L6"/>
  <c r="N6"/>
  <c r="P6"/>
  <c r="R6"/>
  <c r="U6"/>
  <c r="W6"/>
  <c r="Y6"/>
  <c r="AA6"/>
  <c r="AG6"/>
  <c r="AI6"/>
  <c r="AK6"/>
  <c r="AM6"/>
  <c r="AO6"/>
  <c r="AQ6"/>
  <c r="AS6"/>
  <c r="H11"/>
  <c r="J11"/>
  <c r="L11"/>
  <c r="N11"/>
  <c r="P11"/>
  <c r="R11"/>
  <c r="U11"/>
  <c r="W11"/>
  <c r="Y11"/>
  <c r="AA11"/>
  <c r="AG11"/>
  <c r="AI11"/>
  <c r="AK11"/>
  <c r="AM11"/>
  <c r="AO11"/>
  <c r="AQ11"/>
  <c r="AS11"/>
  <c r="H8"/>
  <c r="J8"/>
  <c r="L8"/>
  <c r="N8"/>
  <c r="P8"/>
  <c r="R8"/>
  <c r="U8"/>
  <c r="W8"/>
  <c r="Y8"/>
  <c r="AA8"/>
  <c r="AG8"/>
  <c r="AI8"/>
  <c r="AK8"/>
  <c r="AM8"/>
  <c r="AO8"/>
  <c r="AQ8"/>
  <c r="AS8"/>
  <c r="H14"/>
  <c r="J14"/>
  <c r="S14"/>
  <c r="L14"/>
  <c r="N14"/>
  <c r="P14"/>
  <c r="R14"/>
  <c r="U14"/>
  <c r="W14"/>
  <c r="Y14"/>
  <c r="AA14"/>
  <c r="AG14"/>
  <c r="AI14"/>
  <c r="AK14"/>
  <c r="AM14"/>
  <c r="AO14"/>
  <c r="AQ14"/>
  <c r="AS14"/>
  <c r="H15"/>
  <c r="J15"/>
  <c r="L15"/>
  <c r="N15"/>
  <c r="P15"/>
  <c r="R15"/>
  <c r="U15"/>
  <c r="W15"/>
  <c r="Y15"/>
  <c r="AA15"/>
  <c r="AG15"/>
  <c r="AI15"/>
  <c r="AK15"/>
  <c r="AM15"/>
  <c r="AO15"/>
  <c r="AQ15"/>
  <c r="AS15"/>
  <c r="H16"/>
  <c r="J16"/>
  <c r="L16"/>
  <c r="N16"/>
  <c r="P16"/>
  <c r="R16"/>
  <c r="U16"/>
  <c r="W16"/>
  <c r="Y16"/>
  <c r="AA16"/>
  <c r="AG16"/>
  <c r="AI16"/>
  <c r="AK16"/>
  <c r="AM16"/>
  <c r="AO16"/>
  <c r="AQ16"/>
  <c r="AS16"/>
  <c r="H12"/>
  <c r="J12"/>
  <c r="L12"/>
  <c r="N12"/>
  <c r="P12"/>
  <c r="R12"/>
  <c r="U12"/>
  <c r="W12"/>
  <c r="Y12"/>
  <c r="AA12"/>
  <c r="AG12"/>
  <c r="AI12"/>
  <c r="AK12"/>
  <c r="AM12"/>
  <c r="AO12"/>
  <c r="AQ12"/>
  <c r="AS12"/>
  <c r="H9"/>
  <c r="J9"/>
  <c r="L9"/>
  <c r="N9"/>
  <c r="P9"/>
  <c r="R9"/>
  <c r="U9"/>
  <c r="W9"/>
  <c r="Y9"/>
  <c r="AA9"/>
  <c r="AG9"/>
  <c r="AI9"/>
  <c r="AK9"/>
  <c r="AM9"/>
  <c r="AO9"/>
  <c r="AQ9"/>
  <c r="AS9"/>
  <c r="H10"/>
  <c r="J10"/>
  <c r="L10"/>
  <c r="N10"/>
  <c r="P10"/>
  <c r="R10"/>
  <c r="U10"/>
  <c r="W10"/>
  <c r="Y10"/>
  <c r="AA10"/>
  <c r="AG10"/>
  <c r="AI10"/>
  <c r="AK10"/>
  <c r="AM10"/>
  <c r="AO10"/>
  <c r="AQ10"/>
  <c r="AS10"/>
  <c r="H13"/>
  <c r="J13"/>
  <c r="L13"/>
  <c r="N13"/>
  <c r="P13"/>
  <c r="R13"/>
  <c r="W13"/>
  <c r="Y13"/>
  <c r="AA13"/>
  <c r="AG13"/>
  <c r="AI13"/>
  <c r="AK13"/>
  <c r="AM13"/>
  <c r="AO13"/>
  <c r="AQ13"/>
  <c r="AS13"/>
  <c r="H20"/>
  <c r="J20"/>
  <c r="L20"/>
  <c r="N20"/>
  <c r="P20"/>
  <c r="R20"/>
  <c r="U20"/>
  <c r="W20"/>
  <c r="Y20"/>
  <c r="AA20"/>
  <c r="AB20"/>
  <c r="AG20"/>
  <c r="AI20"/>
  <c r="AK20"/>
  <c r="AM20"/>
  <c r="AO20"/>
  <c r="AQ20"/>
  <c r="AS20"/>
  <c r="H17"/>
  <c r="J17"/>
  <c r="L17"/>
  <c r="N17"/>
  <c r="P17"/>
  <c r="R17"/>
  <c r="U17"/>
  <c r="AB17"/>
  <c r="W17"/>
  <c r="Y17"/>
  <c r="AA17"/>
  <c r="AG17"/>
  <c r="AI17"/>
  <c r="AK17"/>
  <c r="AM17"/>
  <c r="AO17"/>
  <c r="AQ17"/>
  <c r="AS17"/>
  <c r="H18"/>
  <c r="J18"/>
  <c r="L18"/>
  <c r="N18"/>
  <c r="P18"/>
  <c r="R18"/>
  <c r="U18"/>
  <c r="W18"/>
  <c r="Y18"/>
  <c r="AA18"/>
  <c r="AG18"/>
  <c r="AI18"/>
  <c r="AK18"/>
  <c r="AT18"/>
  <c r="AU18"/>
  <c r="AV18"/>
  <c r="AM18"/>
  <c r="AO18"/>
  <c r="AQ18"/>
  <c r="AS18"/>
  <c r="H19"/>
  <c r="J19"/>
  <c r="L19"/>
  <c r="N19"/>
  <c r="P19"/>
  <c r="R19"/>
  <c r="U19"/>
  <c r="W19"/>
  <c r="Y19"/>
  <c r="AA19"/>
  <c r="AG19"/>
  <c r="AI19"/>
  <c r="AK19"/>
  <c r="AM19"/>
  <c r="AO19"/>
  <c r="AQ19"/>
  <c r="AS19"/>
  <c r="H22"/>
  <c r="J22"/>
  <c r="L22"/>
  <c r="N22"/>
  <c r="P22"/>
  <c r="R22"/>
  <c r="U22"/>
  <c r="W22"/>
  <c r="Y22"/>
  <c r="AA22"/>
  <c r="AG22"/>
  <c r="AI22"/>
  <c r="AK22"/>
  <c r="AM22"/>
  <c r="AO22"/>
  <c r="AQ22"/>
  <c r="AS22"/>
  <c r="AT22"/>
  <c r="H21"/>
  <c r="J21"/>
  <c r="L21"/>
  <c r="N21"/>
  <c r="P21"/>
  <c r="R21"/>
  <c r="U21"/>
  <c r="W21"/>
  <c r="AB21"/>
  <c r="Y21"/>
  <c r="AA21"/>
  <c r="AG21"/>
  <c r="AI21"/>
  <c r="AK21"/>
  <c r="AM21"/>
  <c r="AO21"/>
  <c r="AQ21"/>
  <c r="AS21"/>
  <c r="H23"/>
  <c r="J23"/>
  <c r="L23"/>
  <c r="N23"/>
  <c r="P23"/>
  <c r="R23"/>
  <c r="U23"/>
  <c r="W23"/>
  <c r="Y23"/>
  <c r="AA23"/>
  <c r="AG23"/>
  <c r="AI23"/>
  <c r="AK23"/>
  <c r="AM23"/>
  <c r="AO23"/>
  <c r="AQ23"/>
  <c r="AS23"/>
  <c r="AT23"/>
  <c r="H24"/>
  <c r="J24"/>
  <c r="L24"/>
  <c r="N24"/>
  <c r="P24"/>
  <c r="R24"/>
  <c r="U24"/>
  <c r="W24"/>
  <c r="AB24"/>
  <c r="Y24"/>
  <c r="AA24"/>
  <c r="AG24"/>
  <c r="AI24"/>
  <c r="AK24"/>
  <c r="AM24"/>
  <c r="AO24"/>
  <c r="AQ24"/>
  <c r="AS24"/>
  <c r="H25"/>
  <c r="J25"/>
  <c r="L25"/>
  <c r="N25"/>
  <c r="P25"/>
  <c r="R25"/>
  <c r="U25"/>
  <c r="W25"/>
  <c r="Y25"/>
  <c r="AA25"/>
  <c r="AG25"/>
  <c r="AI25"/>
  <c r="AK25"/>
  <c r="AM25"/>
  <c r="AO25"/>
  <c r="AQ25"/>
  <c r="AS25"/>
  <c r="H8" i="10"/>
  <c r="J8"/>
  <c r="L8"/>
  <c r="N8"/>
  <c r="P8"/>
  <c r="R8"/>
  <c r="U8"/>
  <c r="W8"/>
  <c r="Y8"/>
  <c r="AA8"/>
  <c r="AG8"/>
  <c r="AI8"/>
  <c r="AK8"/>
  <c r="AM8"/>
  <c r="AO8"/>
  <c r="AQ8"/>
  <c r="AS8"/>
  <c r="H18"/>
  <c r="J18"/>
  <c r="L18"/>
  <c r="N18"/>
  <c r="P18"/>
  <c r="R18"/>
  <c r="U18"/>
  <c r="W18"/>
  <c r="Y18"/>
  <c r="AA18"/>
  <c r="AG18"/>
  <c r="AI18"/>
  <c r="AK18"/>
  <c r="AM18"/>
  <c r="AO18"/>
  <c r="AQ18"/>
  <c r="AS18"/>
  <c r="H7"/>
  <c r="J7"/>
  <c r="L7"/>
  <c r="N7"/>
  <c r="P7"/>
  <c r="R7"/>
  <c r="U7"/>
  <c r="W7"/>
  <c r="Y7"/>
  <c r="AA7"/>
  <c r="AG7"/>
  <c r="AI7"/>
  <c r="AK7"/>
  <c r="AM7"/>
  <c r="AO7"/>
  <c r="AQ7"/>
  <c r="AS7"/>
  <c r="H5"/>
  <c r="J5"/>
  <c r="L5"/>
  <c r="N5"/>
  <c r="P5"/>
  <c r="R5"/>
  <c r="U5"/>
  <c r="W5"/>
  <c r="Y5"/>
  <c r="AA5"/>
  <c r="AG5"/>
  <c r="AI5"/>
  <c r="AK5"/>
  <c r="AM5"/>
  <c r="AO5"/>
  <c r="AQ5"/>
  <c r="AS5"/>
  <c r="H9"/>
  <c r="J9"/>
  <c r="L9"/>
  <c r="N9"/>
  <c r="P9"/>
  <c r="R9"/>
  <c r="U9"/>
  <c r="W9"/>
  <c r="Y9"/>
  <c r="AA9"/>
  <c r="AG9"/>
  <c r="AI9"/>
  <c r="AK9"/>
  <c r="AM9"/>
  <c r="AO9"/>
  <c r="AQ9"/>
  <c r="AS9"/>
  <c r="H20"/>
  <c r="J20"/>
  <c r="L20"/>
  <c r="N20"/>
  <c r="P20"/>
  <c r="R20"/>
  <c r="U20"/>
  <c r="W20"/>
  <c r="Y20"/>
  <c r="AA20"/>
  <c r="AG20"/>
  <c r="AI20"/>
  <c r="AK20"/>
  <c r="AM20"/>
  <c r="AO20"/>
  <c r="AQ20"/>
  <c r="AS20"/>
  <c r="H13"/>
  <c r="J13"/>
  <c r="L13"/>
  <c r="N13"/>
  <c r="P13"/>
  <c r="R13"/>
  <c r="U13"/>
  <c r="W13"/>
  <c r="Y13"/>
  <c r="AA13"/>
  <c r="AG13"/>
  <c r="AI13"/>
  <c r="AK13"/>
  <c r="AM13"/>
  <c r="AO13"/>
  <c r="AQ13"/>
  <c r="AS13"/>
  <c r="H16"/>
  <c r="J16"/>
  <c r="L16"/>
  <c r="P16"/>
  <c r="R16"/>
  <c r="U16"/>
  <c r="W16"/>
  <c r="Y16"/>
  <c r="AA16"/>
  <c r="AG16"/>
  <c r="AI16"/>
  <c r="AK16"/>
  <c r="AM16"/>
  <c r="AO16"/>
  <c r="AQ16"/>
  <c r="AS16"/>
  <c r="H10"/>
  <c r="J10"/>
  <c r="L10"/>
  <c r="N10"/>
  <c r="P10"/>
  <c r="R10"/>
  <c r="U10"/>
  <c r="W10"/>
  <c r="Y10"/>
  <c r="AA10"/>
  <c r="AG10"/>
  <c r="AI10"/>
  <c r="AK10"/>
  <c r="AM10"/>
  <c r="AO10"/>
  <c r="AQ10"/>
  <c r="AS10"/>
  <c r="H6"/>
  <c r="J6"/>
  <c r="L6"/>
  <c r="N6"/>
  <c r="P6"/>
  <c r="R6"/>
  <c r="U6"/>
  <c r="W6"/>
  <c r="Y6"/>
  <c r="AB6"/>
  <c r="AA6"/>
  <c r="AG6"/>
  <c r="AI6"/>
  <c r="AK6"/>
  <c r="AM6"/>
  <c r="AO6"/>
  <c r="AQ6"/>
  <c r="AS6"/>
  <c r="H15"/>
  <c r="J15"/>
  <c r="L15"/>
  <c r="N15"/>
  <c r="P15"/>
  <c r="R15"/>
  <c r="U15"/>
  <c r="W15"/>
  <c r="Y15"/>
  <c r="AA15"/>
  <c r="AG15"/>
  <c r="AI15"/>
  <c r="AK15"/>
  <c r="AM15"/>
  <c r="AO15"/>
  <c r="AQ15"/>
  <c r="AS15"/>
  <c r="H19"/>
  <c r="J19"/>
  <c r="L19"/>
  <c r="N19"/>
  <c r="R19"/>
  <c r="U19"/>
  <c r="W19"/>
  <c r="Y19"/>
  <c r="AA19"/>
  <c r="AG19"/>
  <c r="AI19"/>
  <c r="AK19"/>
  <c r="AM19"/>
  <c r="AO19"/>
  <c r="AQ19"/>
  <c r="AS19"/>
  <c r="H27"/>
  <c r="J27"/>
  <c r="L27"/>
  <c r="N27"/>
  <c r="P27"/>
  <c r="R27"/>
  <c r="U27"/>
  <c r="W27"/>
  <c r="Y27"/>
  <c r="AA27"/>
  <c r="AG27"/>
  <c r="AI27"/>
  <c r="AK27"/>
  <c r="AM27"/>
  <c r="AO27"/>
  <c r="AQ27"/>
  <c r="AS27"/>
  <c r="H22"/>
  <c r="J22"/>
  <c r="L22"/>
  <c r="N22"/>
  <c r="P22"/>
  <c r="R22"/>
  <c r="U22"/>
  <c r="W22"/>
  <c r="Y22"/>
  <c r="AB22"/>
  <c r="AA22"/>
  <c r="AG22"/>
  <c r="AI22"/>
  <c r="AK22"/>
  <c r="AM22"/>
  <c r="AO22"/>
  <c r="AQ22"/>
  <c r="AS22"/>
  <c r="H14"/>
  <c r="J14"/>
  <c r="L14"/>
  <c r="N14"/>
  <c r="P14"/>
  <c r="R14"/>
  <c r="U14"/>
  <c r="W14"/>
  <c r="Y14"/>
  <c r="AA14"/>
  <c r="AG14"/>
  <c r="AI14"/>
  <c r="AK14"/>
  <c r="AM14"/>
  <c r="AO14"/>
  <c r="AQ14"/>
  <c r="AS14"/>
  <c r="H12"/>
  <c r="J12"/>
  <c r="L12"/>
  <c r="N12"/>
  <c r="P12"/>
  <c r="R12"/>
  <c r="U12"/>
  <c r="W12"/>
  <c r="Y12"/>
  <c r="AA12"/>
  <c r="AG12"/>
  <c r="AI12"/>
  <c r="AK12"/>
  <c r="AM12"/>
  <c r="AO12"/>
  <c r="AQ12"/>
  <c r="AS12"/>
  <c r="H11"/>
  <c r="J11"/>
  <c r="L11"/>
  <c r="N11"/>
  <c r="P11"/>
  <c r="R11"/>
  <c r="U11"/>
  <c r="W11"/>
  <c r="Y11"/>
  <c r="AB11"/>
  <c r="AA11"/>
  <c r="AG11"/>
  <c r="AI11"/>
  <c r="AK11"/>
  <c r="AM11"/>
  <c r="AO11"/>
  <c r="AQ11"/>
  <c r="AS11"/>
  <c r="H17"/>
  <c r="J17"/>
  <c r="L17"/>
  <c r="N17"/>
  <c r="P17"/>
  <c r="R17"/>
  <c r="U17"/>
  <c r="W17"/>
  <c r="Y17"/>
  <c r="AA17"/>
  <c r="AG17"/>
  <c r="AI17"/>
  <c r="AK17"/>
  <c r="AM17"/>
  <c r="AO17"/>
  <c r="AQ17"/>
  <c r="AS17"/>
  <c r="H30"/>
  <c r="J30"/>
  <c r="L30"/>
  <c r="N30"/>
  <c r="P30"/>
  <c r="R30"/>
  <c r="U30"/>
  <c r="W30"/>
  <c r="Y30"/>
  <c r="AA30"/>
  <c r="AG30"/>
  <c r="AI30"/>
  <c r="AK30"/>
  <c r="AM30"/>
  <c r="AO30"/>
  <c r="AQ30"/>
  <c r="AS30"/>
  <c r="H24"/>
  <c r="J24"/>
  <c r="L24"/>
  <c r="N24"/>
  <c r="P24"/>
  <c r="R24"/>
  <c r="U24"/>
  <c r="W24"/>
  <c r="Y24"/>
  <c r="AA24"/>
  <c r="AG24"/>
  <c r="AI24"/>
  <c r="AK24"/>
  <c r="AM24"/>
  <c r="AO24"/>
  <c r="AQ24"/>
  <c r="AS24"/>
  <c r="H21"/>
  <c r="J21"/>
  <c r="L21"/>
  <c r="N21"/>
  <c r="P21"/>
  <c r="R21"/>
  <c r="U21"/>
  <c r="W21"/>
  <c r="Y21"/>
  <c r="AA21"/>
  <c r="AG21"/>
  <c r="AI21"/>
  <c r="AK21"/>
  <c r="AM21"/>
  <c r="AO21"/>
  <c r="AQ21"/>
  <c r="AS21"/>
  <c r="H32"/>
  <c r="J32"/>
  <c r="L32"/>
  <c r="N32"/>
  <c r="P32"/>
  <c r="R32"/>
  <c r="U32"/>
  <c r="W32"/>
  <c r="Y32"/>
  <c r="AA32"/>
  <c r="AG32"/>
  <c r="AI32"/>
  <c r="AK32"/>
  <c r="AM32"/>
  <c r="AO32"/>
  <c r="AQ32"/>
  <c r="AS32"/>
  <c r="H31"/>
  <c r="J31"/>
  <c r="L31"/>
  <c r="N31"/>
  <c r="P31"/>
  <c r="R31"/>
  <c r="U31"/>
  <c r="W31"/>
  <c r="Y31"/>
  <c r="AA31"/>
  <c r="AG31"/>
  <c r="AI31"/>
  <c r="AK31"/>
  <c r="AT31"/>
  <c r="AU31"/>
  <c r="AV31"/>
  <c r="AM31"/>
  <c r="AO31"/>
  <c r="AQ31"/>
  <c r="AS31"/>
  <c r="H23"/>
  <c r="J23"/>
  <c r="L23"/>
  <c r="N23"/>
  <c r="P23"/>
  <c r="R23"/>
  <c r="U23"/>
  <c r="W23"/>
  <c r="Y23"/>
  <c r="AA23"/>
  <c r="AG23"/>
  <c r="AI23"/>
  <c r="AK23"/>
  <c r="AM23"/>
  <c r="AO23"/>
  <c r="AQ23"/>
  <c r="AS23"/>
  <c r="H26"/>
  <c r="J26"/>
  <c r="L26"/>
  <c r="N26"/>
  <c r="P26"/>
  <c r="R26"/>
  <c r="U26"/>
  <c r="W26"/>
  <c r="Y26"/>
  <c r="AA26"/>
  <c r="AG26"/>
  <c r="AI26"/>
  <c r="AK26"/>
  <c r="AM26"/>
  <c r="AO26"/>
  <c r="AQ26"/>
  <c r="AS26"/>
  <c r="H25"/>
  <c r="J25"/>
  <c r="L25"/>
  <c r="N25"/>
  <c r="P25"/>
  <c r="R25"/>
  <c r="U25"/>
  <c r="W25"/>
  <c r="Y25"/>
  <c r="AA25"/>
  <c r="AG25"/>
  <c r="AI25"/>
  <c r="AK25"/>
  <c r="AM25"/>
  <c r="AO25"/>
  <c r="AQ25"/>
  <c r="AS25"/>
  <c r="H33"/>
  <c r="J33"/>
  <c r="L33"/>
  <c r="N33"/>
  <c r="P33"/>
  <c r="R33"/>
  <c r="U33"/>
  <c r="W33"/>
  <c r="Y33"/>
  <c r="AA33"/>
  <c r="AG33"/>
  <c r="AI33"/>
  <c r="AK33"/>
  <c r="AM33"/>
  <c r="AO33"/>
  <c r="AQ33"/>
  <c r="AS33"/>
  <c r="H29"/>
  <c r="J29"/>
  <c r="L29"/>
  <c r="N29"/>
  <c r="P29"/>
  <c r="S29"/>
  <c r="R29"/>
  <c r="U29"/>
  <c r="W29"/>
  <c r="Y29"/>
  <c r="AA29"/>
  <c r="AG29"/>
  <c r="AI29"/>
  <c r="AK29"/>
  <c r="AM29"/>
  <c r="AO29"/>
  <c r="AQ29"/>
  <c r="AS29"/>
  <c r="H28"/>
  <c r="J28"/>
  <c r="L28"/>
  <c r="N28"/>
  <c r="P28"/>
  <c r="R28"/>
  <c r="U28"/>
  <c r="W28"/>
  <c r="Y28"/>
  <c r="AB28"/>
  <c r="AA28"/>
  <c r="AG28"/>
  <c r="AI28"/>
  <c r="AK28"/>
  <c r="AM28"/>
  <c r="AO28"/>
  <c r="AQ28"/>
  <c r="AS28"/>
  <c r="H34"/>
  <c r="J34"/>
  <c r="L34"/>
  <c r="P34"/>
  <c r="R34"/>
  <c r="U34"/>
  <c r="W34"/>
  <c r="Y34"/>
  <c r="AB34"/>
  <c r="AA34"/>
  <c r="AG34"/>
  <c r="AI34"/>
  <c r="AK34"/>
  <c r="AM34"/>
  <c r="AO34"/>
  <c r="AQ34"/>
  <c r="AS34"/>
  <c r="H6" i="8"/>
  <c r="J6"/>
  <c r="L6"/>
  <c r="N6"/>
  <c r="P6"/>
  <c r="R6"/>
  <c r="U6"/>
  <c r="W6"/>
  <c r="Y6"/>
  <c r="AA6"/>
  <c r="AG6"/>
  <c r="AI6"/>
  <c r="AK6"/>
  <c r="AM6"/>
  <c r="AO6"/>
  <c r="AQ6"/>
  <c r="AS6"/>
  <c r="H5"/>
  <c r="J5"/>
  <c r="L5"/>
  <c r="N5"/>
  <c r="P5"/>
  <c r="R5"/>
  <c r="U5"/>
  <c r="W5"/>
  <c r="Y5"/>
  <c r="AA5"/>
  <c r="AG5"/>
  <c r="AI5"/>
  <c r="AK5"/>
  <c r="AM5"/>
  <c r="AO5"/>
  <c r="AQ5"/>
  <c r="AS5"/>
  <c r="H10"/>
  <c r="J10"/>
  <c r="L10"/>
  <c r="N10"/>
  <c r="P10"/>
  <c r="R10"/>
  <c r="U10"/>
  <c r="W10"/>
  <c r="Y10"/>
  <c r="AA10"/>
  <c r="AG10"/>
  <c r="AI10"/>
  <c r="AK10"/>
  <c r="AM10"/>
  <c r="AO10"/>
  <c r="AQ10"/>
  <c r="AS10"/>
  <c r="H8"/>
  <c r="J8"/>
  <c r="L8"/>
  <c r="N8"/>
  <c r="P8"/>
  <c r="R8"/>
  <c r="U8"/>
  <c r="W8"/>
  <c r="Y8"/>
  <c r="AA8"/>
  <c r="AG8"/>
  <c r="AI8"/>
  <c r="AK8"/>
  <c r="AM8"/>
  <c r="AO8"/>
  <c r="AQ8"/>
  <c r="AS8"/>
  <c r="H7"/>
  <c r="J7"/>
  <c r="L7"/>
  <c r="N7"/>
  <c r="P7"/>
  <c r="R7"/>
  <c r="U7"/>
  <c r="W7"/>
  <c r="AB7"/>
  <c r="Y7"/>
  <c r="AA7"/>
  <c r="AG7"/>
  <c r="AI7"/>
  <c r="AK7"/>
  <c r="AM7"/>
  <c r="AO7"/>
  <c r="AQ7"/>
  <c r="AS7"/>
  <c r="H9"/>
  <c r="J9"/>
  <c r="L9"/>
  <c r="N9"/>
  <c r="P9"/>
  <c r="R9"/>
  <c r="U9"/>
  <c r="W9"/>
  <c r="AB9"/>
  <c r="Y9"/>
  <c r="AA9"/>
  <c r="AG9"/>
  <c r="AI9"/>
  <c r="AK9"/>
  <c r="AM9"/>
  <c r="AO9"/>
  <c r="AQ9"/>
  <c r="AS9"/>
  <c r="H12"/>
  <c r="J12"/>
  <c r="L12"/>
  <c r="N12"/>
  <c r="P12"/>
  <c r="R12"/>
  <c r="U12"/>
  <c r="W12"/>
  <c r="Y12"/>
  <c r="AA12"/>
  <c r="AG12"/>
  <c r="AI12"/>
  <c r="AK12"/>
  <c r="AM12"/>
  <c r="AO12"/>
  <c r="AQ12"/>
  <c r="AS12"/>
  <c r="H44"/>
  <c r="J44"/>
  <c r="L44"/>
  <c r="N44"/>
  <c r="P44"/>
  <c r="R44"/>
  <c r="U44"/>
  <c r="W44"/>
  <c r="Y44"/>
  <c r="AA44"/>
  <c r="AG44"/>
  <c r="AI44"/>
  <c r="AK44"/>
  <c r="AM44"/>
  <c r="AO44"/>
  <c r="AQ44"/>
  <c r="AS44"/>
  <c r="H15"/>
  <c r="J15"/>
  <c r="L15"/>
  <c r="N15"/>
  <c r="P15"/>
  <c r="R15"/>
  <c r="U15"/>
  <c r="W15"/>
  <c r="Y15"/>
  <c r="AA15"/>
  <c r="AG15"/>
  <c r="AI15"/>
  <c r="AK15"/>
  <c r="AM15"/>
  <c r="AO15"/>
  <c r="AQ15"/>
  <c r="AS15"/>
  <c r="H33"/>
  <c r="J33"/>
  <c r="L33"/>
  <c r="N33"/>
  <c r="P33"/>
  <c r="R33"/>
  <c r="U33"/>
  <c r="W33"/>
  <c r="AB33"/>
  <c r="Y33"/>
  <c r="AA33"/>
  <c r="AG33"/>
  <c r="AI33"/>
  <c r="AK33"/>
  <c r="AM33"/>
  <c r="AO33"/>
  <c r="AQ33"/>
  <c r="AS33"/>
  <c r="H20"/>
  <c r="J20"/>
  <c r="L20"/>
  <c r="N20"/>
  <c r="P20"/>
  <c r="R20"/>
  <c r="U20"/>
  <c r="W20"/>
  <c r="AB20"/>
  <c r="Y20"/>
  <c r="AA20"/>
  <c r="AG20"/>
  <c r="AI20"/>
  <c r="AK20"/>
  <c r="AM20"/>
  <c r="AO20"/>
  <c r="AQ20"/>
  <c r="AS20"/>
  <c r="H22"/>
  <c r="J22"/>
  <c r="L22"/>
  <c r="N22"/>
  <c r="P22"/>
  <c r="R22"/>
  <c r="U22"/>
  <c r="W22"/>
  <c r="Y22"/>
  <c r="AA22"/>
  <c r="AG22"/>
  <c r="AI22"/>
  <c r="AK22"/>
  <c r="AM22"/>
  <c r="AO22"/>
  <c r="AQ22"/>
  <c r="AS22"/>
  <c r="H16"/>
  <c r="J16"/>
  <c r="L16"/>
  <c r="N16"/>
  <c r="P16"/>
  <c r="R16"/>
  <c r="U16"/>
  <c r="W16"/>
  <c r="Y16"/>
  <c r="AA16"/>
  <c r="AG16"/>
  <c r="AI16"/>
  <c r="AK16"/>
  <c r="AM16"/>
  <c r="AO16"/>
  <c r="AQ16"/>
  <c r="AS16"/>
  <c r="H23"/>
  <c r="J23"/>
  <c r="L23"/>
  <c r="N23"/>
  <c r="P23"/>
  <c r="R23"/>
  <c r="U23"/>
  <c r="W23"/>
  <c r="Y23"/>
  <c r="AA23"/>
  <c r="AG23"/>
  <c r="AI23"/>
  <c r="AK23"/>
  <c r="AM23"/>
  <c r="AO23"/>
  <c r="AQ23"/>
  <c r="AS23"/>
  <c r="H14"/>
  <c r="J14"/>
  <c r="L14"/>
  <c r="N14"/>
  <c r="P14"/>
  <c r="R14"/>
  <c r="U14"/>
  <c r="W14"/>
  <c r="Y14"/>
  <c r="AA14"/>
  <c r="AG14"/>
  <c r="AI14"/>
  <c r="AK14"/>
  <c r="AM14"/>
  <c r="AO14"/>
  <c r="AQ14"/>
  <c r="AS14"/>
  <c r="H17"/>
  <c r="J17"/>
  <c r="L17"/>
  <c r="N17"/>
  <c r="P17"/>
  <c r="R17"/>
  <c r="U17"/>
  <c r="W17"/>
  <c r="Y17"/>
  <c r="AA17"/>
  <c r="AG17"/>
  <c r="AI17"/>
  <c r="AK17"/>
  <c r="AM17"/>
  <c r="AO17"/>
  <c r="AQ17"/>
  <c r="AS17"/>
  <c r="H29"/>
  <c r="J29"/>
  <c r="L29"/>
  <c r="N29"/>
  <c r="P29"/>
  <c r="R29"/>
  <c r="U29"/>
  <c r="W29"/>
  <c r="Y29"/>
  <c r="AA29"/>
  <c r="AG29"/>
  <c r="AI29"/>
  <c r="AK29"/>
  <c r="AM29"/>
  <c r="AO29"/>
  <c r="AQ29"/>
  <c r="AS29"/>
  <c r="H18"/>
  <c r="J18"/>
  <c r="L18"/>
  <c r="N18"/>
  <c r="P18"/>
  <c r="R18"/>
  <c r="U18"/>
  <c r="AB18"/>
  <c r="W18"/>
  <c r="Y18"/>
  <c r="AA18"/>
  <c r="AG18"/>
  <c r="AI18"/>
  <c r="AK18"/>
  <c r="AM18"/>
  <c r="AO18"/>
  <c r="AQ18"/>
  <c r="AS18"/>
  <c r="H13"/>
  <c r="J13"/>
  <c r="L13"/>
  <c r="N13"/>
  <c r="P13"/>
  <c r="R13"/>
  <c r="U13"/>
  <c r="W13"/>
  <c r="Y13"/>
  <c r="AA13"/>
  <c r="AG13"/>
  <c r="AI13"/>
  <c r="AK13"/>
  <c r="AT13"/>
  <c r="AU13"/>
  <c r="AM13"/>
  <c r="AO13"/>
  <c r="AQ13"/>
  <c r="AS13"/>
  <c r="H25"/>
  <c r="J25"/>
  <c r="L25"/>
  <c r="N25"/>
  <c r="P25"/>
  <c r="R25"/>
  <c r="U25"/>
  <c r="W25"/>
  <c r="Y25"/>
  <c r="AA25"/>
  <c r="AG25"/>
  <c r="AI25"/>
  <c r="AK25"/>
  <c r="AM25"/>
  <c r="AO25"/>
  <c r="AQ25"/>
  <c r="AS25"/>
  <c r="H42"/>
  <c r="J42"/>
  <c r="L42"/>
  <c r="N42"/>
  <c r="P42"/>
  <c r="R42"/>
  <c r="U42"/>
  <c r="W42"/>
  <c r="Y42"/>
  <c r="AA42"/>
  <c r="AG42"/>
  <c r="AI42"/>
  <c r="AK42"/>
  <c r="AM42"/>
  <c r="AO42"/>
  <c r="AQ42"/>
  <c r="AS42"/>
  <c r="H27"/>
  <c r="J27"/>
  <c r="L27"/>
  <c r="N27"/>
  <c r="P27"/>
  <c r="R27"/>
  <c r="U27"/>
  <c r="W27"/>
  <c r="Y27"/>
  <c r="AA27"/>
  <c r="AG27"/>
  <c r="AI27"/>
  <c r="AK27"/>
  <c r="AM27"/>
  <c r="AO27"/>
  <c r="AQ27"/>
  <c r="AS27"/>
  <c r="H28"/>
  <c r="J28"/>
  <c r="L28"/>
  <c r="N28"/>
  <c r="P28"/>
  <c r="R28"/>
  <c r="U28"/>
  <c r="W28"/>
  <c r="Y28"/>
  <c r="AA28"/>
  <c r="AG28"/>
  <c r="AI28"/>
  <c r="AK28"/>
  <c r="AM28"/>
  <c r="AO28"/>
  <c r="AQ28"/>
  <c r="AS28"/>
  <c r="H38"/>
  <c r="J38"/>
  <c r="L38"/>
  <c r="N38"/>
  <c r="P38"/>
  <c r="R38"/>
  <c r="U38"/>
  <c r="W38"/>
  <c r="Y38"/>
  <c r="AA38"/>
  <c r="AG38"/>
  <c r="AI38"/>
  <c r="AK38"/>
  <c r="AM38"/>
  <c r="AO38"/>
  <c r="AQ38"/>
  <c r="AS38"/>
  <c r="H36"/>
  <c r="J36"/>
  <c r="L36"/>
  <c r="N36"/>
  <c r="P36"/>
  <c r="R36"/>
  <c r="U36"/>
  <c r="W36"/>
  <c r="Y36"/>
  <c r="AA36"/>
  <c r="AG36"/>
  <c r="AI36"/>
  <c r="AK36"/>
  <c r="AM36"/>
  <c r="AO36"/>
  <c r="AQ36"/>
  <c r="AS36"/>
  <c r="H19"/>
  <c r="J19"/>
  <c r="L19"/>
  <c r="N19"/>
  <c r="P19"/>
  <c r="R19"/>
  <c r="U19"/>
  <c r="W19"/>
  <c r="Y19"/>
  <c r="AA19"/>
  <c r="AG19"/>
  <c r="AI19"/>
  <c r="AK19"/>
  <c r="AM19"/>
  <c r="AO19"/>
  <c r="AQ19"/>
  <c r="AS19"/>
  <c r="H24"/>
  <c r="J24"/>
  <c r="L24"/>
  <c r="N24"/>
  <c r="P24"/>
  <c r="R24"/>
  <c r="U24"/>
  <c r="W24"/>
  <c r="Y24"/>
  <c r="AA24"/>
  <c r="AG24"/>
  <c r="AI24"/>
  <c r="AK24"/>
  <c r="AM24"/>
  <c r="AO24"/>
  <c r="AQ24"/>
  <c r="AS24"/>
  <c r="H32"/>
  <c r="J32"/>
  <c r="L32"/>
  <c r="N32"/>
  <c r="P32"/>
  <c r="R32"/>
  <c r="U32"/>
  <c r="W32"/>
  <c r="Y32"/>
  <c r="AA32"/>
  <c r="AG32"/>
  <c r="AI32"/>
  <c r="AK32"/>
  <c r="AM32"/>
  <c r="AO32"/>
  <c r="AQ32"/>
  <c r="AS32"/>
  <c r="H37"/>
  <c r="J37"/>
  <c r="L37"/>
  <c r="N37"/>
  <c r="P37"/>
  <c r="R37"/>
  <c r="U37"/>
  <c r="W37"/>
  <c r="Y37"/>
  <c r="AA37"/>
  <c r="AG37"/>
  <c r="AI37"/>
  <c r="AK37"/>
  <c r="AM37"/>
  <c r="AO37"/>
  <c r="AQ37"/>
  <c r="AS37"/>
  <c r="H21"/>
  <c r="J21"/>
  <c r="L21"/>
  <c r="N21"/>
  <c r="P21"/>
  <c r="R21"/>
  <c r="U21"/>
  <c r="W21"/>
  <c r="Y21"/>
  <c r="AA21"/>
  <c r="AG21"/>
  <c r="AI21"/>
  <c r="AK21"/>
  <c r="AM21"/>
  <c r="AO21"/>
  <c r="AQ21"/>
  <c r="AS21"/>
  <c r="H34"/>
  <c r="J34"/>
  <c r="L34"/>
  <c r="N34"/>
  <c r="P34"/>
  <c r="R34"/>
  <c r="U34"/>
  <c r="W34"/>
  <c r="Y34"/>
  <c r="AA34"/>
  <c r="AG34"/>
  <c r="AI34"/>
  <c r="AK34"/>
  <c r="AM34"/>
  <c r="AO34"/>
  <c r="AQ34"/>
  <c r="AS34"/>
  <c r="H46"/>
  <c r="J46"/>
  <c r="L46"/>
  <c r="N46"/>
  <c r="P46"/>
  <c r="R46"/>
  <c r="U46"/>
  <c r="W46"/>
  <c r="Y46"/>
  <c r="AA46"/>
  <c r="AG46"/>
  <c r="AI46"/>
  <c r="AK46"/>
  <c r="AM46"/>
  <c r="AO46"/>
  <c r="AQ46"/>
  <c r="AS46"/>
  <c r="H26"/>
  <c r="J26"/>
  <c r="L26"/>
  <c r="N26"/>
  <c r="P26"/>
  <c r="R26"/>
  <c r="U26"/>
  <c r="W26"/>
  <c r="Y26"/>
  <c r="AB26"/>
  <c r="AA26"/>
  <c r="AG26"/>
  <c r="AI26"/>
  <c r="AK26"/>
  <c r="AM26"/>
  <c r="AO26"/>
  <c r="AQ26"/>
  <c r="AS26"/>
  <c r="H48"/>
  <c r="J48"/>
  <c r="S48"/>
  <c r="AV48"/>
  <c r="L48"/>
  <c r="N48"/>
  <c r="P48"/>
  <c r="R48"/>
  <c r="U48"/>
  <c r="W48"/>
  <c r="Y48"/>
  <c r="AA48"/>
  <c r="AG48"/>
  <c r="AI48"/>
  <c r="AK48"/>
  <c r="AM48"/>
  <c r="AO48"/>
  <c r="AQ48"/>
  <c r="AS48"/>
  <c r="H39"/>
  <c r="J39"/>
  <c r="L39"/>
  <c r="N39"/>
  <c r="P39"/>
  <c r="R39"/>
  <c r="U39"/>
  <c r="W39"/>
  <c r="Y39"/>
  <c r="AA39"/>
  <c r="AG39"/>
  <c r="AI39"/>
  <c r="AK39"/>
  <c r="AM39"/>
  <c r="AO39"/>
  <c r="AQ39"/>
  <c r="AS39"/>
  <c r="H40"/>
  <c r="J40"/>
  <c r="L40"/>
  <c r="N40"/>
  <c r="P40"/>
  <c r="R40"/>
  <c r="U40"/>
  <c r="W40"/>
  <c r="Y40"/>
  <c r="AA40"/>
  <c r="AB40"/>
  <c r="AG40"/>
  <c r="AI40"/>
  <c r="AT40"/>
  <c r="AU40"/>
  <c r="AV40"/>
  <c r="AK40"/>
  <c r="AM40"/>
  <c r="AO40"/>
  <c r="AQ40"/>
  <c r="AS40"/>
  <c r="H52"/>
  <c r="J52"/>
  <c r="L52"/>
  <c r="N52"/>
  <c r="P52"/>
  <c r="R52"/>
  <c r="U52"/>
  <c r="W52"/>
  <c r="Y52"/>
  <c r="AA52"/>
  <c r="AG52"/>
  <c r="AU52"/>
  <c r="AI52"/>
  <c r="AK52"/>
  <c r="AM52"/>
  <c r="AO52"/>
  <c r="AQ52"/>
  <c r="AS52"/>
  <c r="H30"/>
  <c r="J30"/>
  <c r="L30"/>
  <c r="N30"/>
  <c r="P30"/>
  <c r="R30"/>
  <c r="U30"/>
  <c r="W30"/>
  <c r="Y30"/>
  <c r="AA30"/>
  <c r="AG30"/>
  <c r="AI30"/>
  <c r="AK30"/>
  <c r="AM30"/>
  <c r="AO30"/>
  <c r="AQ30"/>
  <c r="AS30"/>
  <c r="H31"/>
  <c r="J31"/>
  <c r="L31"/>
  <c r="N31"/>
  <c r="P31"/>
  <c r="R31"/>
  <c r="U31"/>
  <c r="W31"/>
  <c r="Y31"/>
  <c r="AA31"/>
  <c r="AG31"/>
  <c r="AI31"/>
  <c r="AK31"/>
  <c r="AM31"/>
  <c r="AO31"/>
  <c r="AQ31"/>
  <c r="AS31"/>
  <c r="H47"/>
  <c r="J47"/>
  <c r="S47"/>
  <c r="AV47"/>
  <c r="L47"/>
  <c r="N47"/>
  <c r="P47"/>
  <c r="R47"/>
  <c r="U47"/>
  <c r="W47"/>
  <c r="Y47"/>
  <c r="AA47"/>
  <c r="AG47"/>
  <c r="AI47"/>
  <c r="AK47"/>
  <c r="AT47"/>
  <c r="AU47"/>
  <c r="AM47"/>
  <c r="AO47"/>
  <c r="AQ47"/>
  <c r="AS47"/>
  <c r="H43"/>
  <c r="J43"/>
  <c r="L43"/>
  <c r="N43"/>
  <c r="P43"/>
  <c r="R43"/>
  <c r="U43"/>
  <c r="W43"/>
  <c r="Y43"/>
  <c r="AA43"/>
  <c r="AG43"/>
  <c r="AI43"/>
  <c r="AK43"/>
  <c r="AM43"/>
  <c r="AO43"/>
  <c r="AQ43"/>
  <c r="AT43"/>
  <c r="AS43"/>
  <c r="H35"/>
  <c r="J35"/>
  <c r="L35"/>
  <c r="N35"/>
  <c r="P35"/>
  <c r="R35"/>
  <c r="U35"/>
  <c r="W35"/>
  <c r="Y35"/>
  <c r="AA35"/>
  <c r="AB35"/>
  <c r="AG35"/>
  <c r="AI35"/>
  <c r="AK35"/>
  <c r="AM35"/>
  <c r="AO35"/>
  <c r="AQ35"/>
  <c r="AS35"/>
  <c r="H53"/>
  <c r="J53"/>
  <c r="L53"/>
  <c r="N53"/>
  <c r="P53"/>
  <c r="R53"/>
  <c r="U53"/>
  <c r="W53"/>
  <c r="Y53"/>
  <c r="AA53"/>
  <c r="AG53"/>
  <c r="AI53"/>
  <c r="AK53"/>
  <c r="AM53"/>
  <c r="AO53"/>
  <c r="AQ53"/>
  <c r="AS53"/>
  <c r="H45"/>
  <c r="J45"/>
  <c r="L45"/>
  <c r="N45"/>
  <c r="P45"/>
  <c r="R45"/>
  <c r="U45"/>
  <c r="W45"/>
  <c r="Y45"/>
  <c r="AA45"/>
  <c r="AG45"/>
  <c r="AI45"/>
  <c r="AK45"/>
  <c r="AM45"/>
  <c r="AO45"/>
  <c r="AQ45"/>
  <c r="AS45"/>
  <c r="H51"/>
  <c r="J51"/>
  <c r="L51"/>
  <c r="N51"/>
  <c r="P51"/>
  <c r="R51"/>
  <c r="U51"/>
  <c r="W51"/>
  <c r="Y51"/>
  <c r="AA51"/>
  <c r="AG51"/>
  <c r="AI51"/>
  <c r="AK51"/>
  <c r="AM51"/>
  <c r="AO51"/>
  <c r="AQ51"/>
  <c r="AS51"/>
  <c r="H55"/>
  <c r="J55"/>
  <c r="L55"/>
  <c r="N55"/>
  <c r="P55"/>
  <c r="R55"/>
  <c r="U55"/>
  <c r="W55"/>
  <c r="Y55"/>
  <c r="AA55"/>
  <c r="AG55"/>
  <c r="AI55"/>
  <c r="AK55"/>
  <c r="AM55"/>
  <c r="AO55"/>
  <c r="AQ55"/>
  <c r="AS55"/>
  <c r="H50"/>
  <c r="J50"/>
  <c r="S50"/>
  <c r="AV50"/>
  <c r="L50"/>
  <c r="N50"/>
  <c r="P50"/>
  <c r="R50"/>
  <c r="U50"/>
  <c r="W50"/>
  <c r="Y50"/>
  <c r="AA50"/>
  <c r="AG50"/>
  <c r="AI50"/>
  <c r="AK50"/>
  <c r="AM50"/>
  <c r="AO50"/>
  <c r="AQ50"/>
  <c r="AS50"/>
  <c r="H49"/>
  <c r="J49"/>
  <c r="L49"/>
  <c r="N49"/>
  <c r="P49"/>
  <c r="R49"/>
  <c r="U49"/>
  <c r="W49"/>
  <c r="Y49"/>
  <c r="AA49"/>
  <c r="AG49"/>
  <c r="AU49"/>
  <c r="AV49"/>
  <c r="AI49"/>
  <c r="AT49"/>
  <c r="AK49"/>
  <c r="AM49"/>
  <c r="AO49"/>
  <c r="AQ49"/>
  <c r="AS49"/>
  <c r="H41"/>
  <c r="J41"/>
  <c r="L41"/>
  <c r="N41"/>
  <c r="P41"/>
  <c r="R41"/>
  <c r="U41"/>
  <c r="W41"/>
  <c r="Y41"/>
  <c r="AA41"/>
  <c r="AG41"/>
  <c r="AI41"/>
  <c r="AK41"/>
  <c r="AM41"/>
  <c r="AO41"/>
  <c r="AQ41"/>
  <c r="AS41"/>
  <c r="H54"/>
  <c r="J54"/>
  <c r="L54"/>
  <c r="N54"/>
  <c r="P54"/>
  <c r="R54"/>
  <c r="U54"/>
  <c r="W54"/>
  <c r="AB54"/>
  <c r="Y54"/>
  <c r="AA54"/>
  <c r="AG54"/>
  <c r="AI54"/>
  <c r="AK54"/>
  <c r="AT54"/>
  <c r="AU54"/>
  <c r="AM54"/>
  <c r="AO54"/>
  <c r="AQ54"/>
  <c r="AS54"/>
  <c r="H6" i="2"/>
  <c r="J6"/>
  <c r="L6"/>
  <c r="N6"/>
  <c r="P6"/>
  <c r="R6"/>
  <c r="U6"/>
  <c r="W6"/>
  <c r="Y6"/>
  <c r="AA6"/>
  <c r="AG6"/>
  <c r="AI6"/>
  <c r="AK6"/>
  <c r="AM6"/>
  <c r="AO6"/>
  <c r="AQ6"/>
  <c r="AS6"/>
  <c r="H7"/>
  <c r="J7"/>
  <c r="L7"/>
  <c r="N7"/>
  <c r="P7"/>
  <c r="R7"/>
  <c r="U7"/>
  <c r="W7"/>
  <c r="Y7"/>
  <c r="AA7"/>
  <c r="AB7"/>
  <c r="AG7"/>
  <c r="AI7"/>
  <c r="AK7"/>
  <c r="AM7"/>
  <c r="AO7"/>
  <c r="AQ7"/>
  <c r="AS7"/>
  <c r="H5"/>
  <c r="J5"/>
  <c r="L5"/>
  <c r="N5"/>
  <c r="P5"/>
  <c r="R5"/>
  <c r="U5"/>
  <c r="W5"/>
  <c r="Y5"/>
  <c r="AA5"/>
  <c r="AG5"/>
  <c r="AI5"/>
  <c r="AK5"/>
  <c r="AM5"/>
  <c r="AO5"/>
  <c r="AQ5"/>
  <c r="AS5"/>
  <c r="H8"/>
  <c r="J8"/>
  <c r="L8"/>
  <c r="N8"/>
  <c r="P8"/>
  <c r="R8"/>
  <c r="U8"/>
  <c r="W8"/>
  <c r="Y8"/>
  <c r="AA8"/>
  <c r="AG8"/>
  <c r="AI8"/>
  <c r="AK8"/>
  <c r="AM8"/>
  <c r="AO8"/>
  <c r="AQ8"/>
  <c r="AS8"/>
  <c r="H10"/>
  <c r="J10"/>
  <c r="L10"/>
  <c r="N10"/>
  <c r="P10"/>
  <c r="R10"/>
  <c r="U10"/>
  <c r="AB10"/>
  <c r="W10"/>
  <c r="Y10"/>
  <c r="AA10"/>
  <c r="AG10"/>
  <c r="AI10"/>
  <c r="AK10"/>
  <c r="AM10"/>
  <c r="AO10"/>
  <c r="AQ10"/>
  <c r="AS10"/>
  <c r="H11"/>
  <c r="J11"/>
  <c r="L11"/>
  <c r="N11"/>
  <c r="P11"/>
  <c r="R11"/>
  <c r="U11"/>
  <c r="W11"/>
  <c r="Y11"/>
  <c r="AA11"/>
  <c r="AG11"/>
  <c r="AI11"/>
  <c r="AK11"/>
  <c r="AM11"/>
  <c r="AO11"/>
  <c r="AQ11"/>
  <c r="AS11"/>
  <c r="H12"/>
  <c r="J12"/>
  <c r="L12"/>
  <c r="N12"/>
  <c r="P12"/>
  <c r="R12"/>
  <c r="U12"/>
  <c r="W12"/>
  <c r="Y12"/>
  <c r="AA12"/>
  <c r="AG12"/>
  <c r="AI12"/>
  <c r="AK12"/>
  <c r="AM12"/>
  <c r="AO12"/>
  <c r="AQ12"/>
  <c r="AS12"/>
  <c r="H13"/>
  <c r="J13"/>
  <c r="L13"/>
  <c r="N13"/>
  <c r="P13"/>
  <c r="R13"/>
  <c r="U13"/>
  <c r="W13"/>
  <c r="Y13"/>
  <c r="AA13"/>
  <c r="AG13"/>
  <c r="AI13"/>
  <c r="AK13"/>
  <c r="AM13"/>
  <c r="AO13"/>
  <c r="AQ13"/>
  <c r="AS13"/>
  <c r="H19"/>
  <c r="J19"/>
  <c r="L19"/>
  <c r="N19"/>
  <c r="P19"/>
  <c r="R19"/>
  <c r="U19"/>
  <c r="W19"/>
  <c r="Y19"/>
  <c r="AA19"/>
  <c r="AG19"/>
  <c r="AI19"/>
  <c r="AK19"/>
  <c r="AM19"/>
  <c r="AO19"/>
  <c r="AQ19"/>
  <c r="AS19"/>
  <c r="H14"/>
  <c r="J14"/>
  <c r="L14"/>
  <c r="N14"/>
  <c r="P14"/>
  <c r="R14"/>
  <c r="U14"/>
  <c r="W14"/>
  <c r="Y14"/>
  <c r="AA14"/>
  <c r="AG14"/>
  <c r="AI14"/>
  <c r="AK14"/>
  <c r="AM14"/>
  <c r="AO14"/>
  <c r="AQ14"/>
  <c r="AS14"/>
  <c r="H9"/>
  <c r="J9"/>
  <c r="L9"/>
  <c r="N9"/>
  <c r="P9"/>
  <c r="R9"/>
  <c r="U9"/>
  <c r="W9"/>
  <c r="Y9"/>
  <c r="AA9"/>
  <c r="AG9"/>
  <c r="AI9"/>
  <c r="AK9"/>
  <c r="AM9"/>
  <c r="AO9"/>
  <c r="AQ9"/>
  <c r="AS9"/>
  <c r="H17"/>
  <c r="J17"/>
  <c r="L17"/>
  <c r="N17"/>
  <c r="P17"/>
  <c r="R17"/>
  <c r="U17"/>
  <c r="W17"/>
  <c r="Y17"/>
  <c r="AA17"/>
  <c r="AG17"/>
  <c r="AI17"/>
  <c r="AK17"/>
  <c r="AM17"/>
  <c r="AO17"/>
  <c r="AQ17"/>
  <c r="AS17"/>
  <c r="H18"/>
  <c r="J18"/>
  <c r="L18"/>
  <c r="N18"/>
  <c r="P18"/>
  <c r="R18"/>
  <c r="U18"/>
  <c r="W18"/>
  <c r="Y18"/>
  <c r="AA18"/>
  <c r="AG18"/>
  <c r="AI18"/>
  <c r="AK18"/>
  <c r="AM18"/>
  <c r="AO18"/>
  <c r="AQ18"/>
  <c r="AS18"/>
  <c r="H20"/>
  <c r="J20"/>
  <c r="L20"/>
  <c r="N20"/>
  <c r="P20"/>
  <c r="R20"/>
  <c r="U20"/>
  <c r="W20"/>
  <c r="Y20"/>
  <c r="AA20"/>
  <c r="AG20"/>
  <c r="AI20"/>
  <c r="AK20"/>
  <c r="AM20"/>
  <c r="AO20"/>
  <c r="AQ20"/>
  <c r="AS20"/>
  <c r="H22"/>
  <c r="J22"/>
  <c r="L22"/>
  <c r="N22"/>
  <c r="P22"/>
  <c r="R22"/>
  <c r="U22"/>
  <c r="W22"/>
  <c r="Y22"/>
  <c r="AA22"/>
  <c r="AG22"/>
  <c r="AI22"/>
  <c r="AK22"/>
  <c r="AM22"/>
  <c r="AO22"/>
  <c r="AQ22"/>
  <c r="AS22"/>
  <c r="H24"/>
  <c r="J24"/>
  <c r="L24"/>
  <c r="N24"/>
  <c r="P24"/>
  <c r="R24"/>
  <c r="U24"/>
  <c r="W24"/>
  <c r="Y24"/>
  <c r="AA24"/>
  <c r="AG24"/>
  <c r="AI24"/>
  <c r="AK24"/>
  <c r="AM24"/>
  <c r="AO24"/>
  <c r="AQ24"/>
  <c r="AS24"/>
  <c r="H16"/>
  <c r="J16"/>
  <c r="L16"/>
  <c r="N16"/>
  <c r="P16"/>
  <c r="R16"/>
  <c r="U16"/>
  <c r="W16"/>
  <c r="Y16"/>
  <c r="AA16"/>
  <c r="AG16"/>
  <c r="AI16"/>
  <c r="AK16"/>
  <c r="AM16"/>
  <c r="AO16"/>
  <c r="AQ16"/>
  <c r="AS16"/>
  <c r="H15"/>
  <c r="J15"/>
  <c r="L15"/>
  <c r="N15"/>
  <c r="R15"/>
  <c r="U15"/>
  <c r="W15"/>
  <c r="Y15"/>
  <c r="AA15"/>
  <c r="AG15"/>
  <c r="AI15"/>
  <c r="AK15"/>
  <c r="AM15"/>
  <c r="AO15"/>
  <c r="AQ15"/>
  <c r="AS15"/>
  <c r="H21"/>
  <c r="J21"/>
  <c r="L21"/>
  <c r="N21"/>
  <c r="P21"/>
  <c r="R21"/>
  <c r="U21"/>
  <c r="W21"/>
  <c r="Y21"/>
  <c r="AA21"/>
  <c r="AG21"/>
  <c r="AI21"/>
  <c r="AK21"/>
  <c r="AM21"/>
  <c r="AO21"/>
  <c r="AQ21"/>
  <c r="AS21"/>
  <c r="H23"/>
  <c r="J23"/>
  <c r="L23"/>
  <c r="N23"/>
  <c r="P23"/>
  <c r="R23"/>
  <c r="U23"/>
  <c r="W23"/>
  <c r="Y23"/>
  <c r="AA23"/>
  <c r="AB23"/>
  <c r="AG23"/>
  <c r="AI23"/>
  <c r="AK23"/>
  <c r="AM23"/>
  <c r="AO23"/>
  <c r="AQ23"/>
  <c r="AS23"/>
  <c r="H28"/>
  <c r="J28"/>
  <c r="L28"/>
  <c r="N28"/>
  <c r="P28"/>
  <c r="R28"/>
  <c r="U28"/>
  <c r="W28"/>
  <c r="Y28"/>
  <c r="AA28"/>
  <c r="AG28"/>
  <c r="AI28"/>
  <c r="AK28"/>
  <c r="AM28"/>
  <c r="AO28"/>
  <c r="AQ28"/>
  <c r="AS28"/>
  <c r="H25"/>
  <c r="J25"/>
  <c r="L25"/>
  <c r="N25"/>
  <c r="P25"/>
  <c r="R25"/>
  <c r="U25"/>
  <c r="W25"/>
  <c r="Y25"/>
  <c r="AA25"/>
  <c r="AB25"/>
  <c r="AG25"/>
  <c r="AI25"/>
  <c r="AK25"/>
  <c r="AM25"/>
  <c r="AO25"/>
  <c r="AQ25"/>
  <c r="AS25"/>
  <c r="H29"/>
  <c r="J29"/>
  <c r="L29"/>
  <c r="N29"/>
  <c r="P29"/>
  <c r="R29"/>
  <c r="U29"/>
  <c r="W29"/>
  <c r="Y29"/>
  <c r="AA29"/>
  <c r="AG29"/>
  <c r="AI29"/>
  <c r="AK29"/>
  <c r="AM29"/>
  <c r="AO29"/>
  <c r="AQ29"/>
  <c r="AS29"/>
  <c r="H27"/>
  <c r="J27"/>
  <c r="L27"/>
  <c r="N27"/>
  <c r="P27"/>
  <c r="R27"/>
  <c r="U27"/>
  <c r="W27"/>
  <c r="Y27"/>
  <c r="AA27"/>
  <c r="AG27"/>
  <c r="AI27"/>
  <c r="AK27"/>
  <c r="AM27"/>
  <c r="AO27"/>
  <c r="AQ27"/>
  <c r="AS27"/>
  <c r="H30"/>
  <c r="J30"/>
  <c r="L30"/>
  <c r="N30"/>
  <c r="P30"/>
  <c r="R30"/>
  <c r="U30"/>
  <c r="W30"/>
  <c r="Y30"/>
  <c r="AA30"/>
  <c r="AG30"/>
  <c r="AI30"/>
  <c r="AK30"/>
  <c r="AM30"/>
  <c r="AO30"/>
  <c r="AQ30"/>
  <c r="AS30"/>
  <c r="H26"/>
  <c r="J26"/>
  <c r="L26"/>
  <c r="N26"/>
  <c r="P26"/>
  <c r="R26"/>
  <c r="U26"/>
  <c r="W26"/>
  <c r="Y26"/>
  <c r="AA26"/>
  <c r="AG26"/>
  <c r="AI26"/>
  <c r="AK26"/>
  <c r="AM26"/>
  <c r="AO26"/>
  <c r="AQ26"/>
  <c r="AS26"/>
  <c r="H31"/>
  <c r="J31"/>
  <c r="L31"/>
  <c r="N31"/>
  <c r="P31"/>
  <c r="R31"/>
  <c r="U31"/>
  <c r="W31"/>
  <c r="Y31"/>
  <c r="AA31"/>
  <c r="AB31"/>
  <c r="AG31"/>
  <c r="AI31"/>
  <c r="AK31"/>
  <c r="AM31"/>
  <c r="AO31"/>
  <c r="AQ31"/>
  <c r="AS31"/>
  <c r="H32"/>
  <c r="J32"/>
  <c r="L32"/>
  <c r="N32"/>
  <c r="P32"/>
  <c r="R32"/>
  <c r="U32"/>
  <c r="W32"/>
  <c r="Y32"/>
  <c r="AA32"/>
  <c r="AB32"/>
  <c r="AG32"/>
  <c r="AI32"/>
  <c r="AK32"/>
  <c r="AM32"/>
  <c r="AO32"/>
  <c r="AQ32"/>
  <c r="AS32"/>
  <c r="AT32"/>
  <c r="AU32"/>
  <c r="AV32"/>
  <c r="H5" i="9"/>
  <c r="J5"/>
  <c r="L5"/>
  <c r="N5"/>
  <c r="P5"/>
  <c r="R5"/>
  <c r="U5"/>
  <c r="W5"/>
  <c r="Y5"/>
  <c r="AA5"/>
  <c r="AB5"/>
  <c r="AG5"/>
  <c r="AI5"/>
  <c r="AK5"/>
  <c r="AM5"/>
  <c r="AO5"/>
  <c r="AQ5"/>
  <c r="AS5"/>
  <c r="H6"/>
  <c r="J6"/>
  <c r="L6"/>
  <c r="N6"/>
  <c r="P6"/>
  <c r="R6"/>
  <c r="U6"/>
  <c r="W6"/>
  <c r="Y6"/>
  <c r="AA6"/>
  <c r="AG6"/>
  <c r="AI6"/>
  <c r="AK6"/>
  <c r="AM6"/>
  <c r="AO6"/>
  <c r="AQ6"/>
  <c r="AS6"/>
  <c r="H10"/>
  <c r="J10"/>
  <c r="L10"/>
  <c r="N10"/>
  <c r="P10"/>
  <c r="R10"/>
  <c r="U10"/>
  <c r="W10"/>
  <c r="AB10"/>
  <c r="Y10"/>
  <c r="AA10"/>
  <c r="AG10"/>
  <c r="AI10"/>
  <c r="AK10"/>
  <c r="AT10"/>
  <c r="AM10"/>
  <c r="AO10"/>
  <c r="AQ10"/>
  <c r="AS10"/>
  <c r="H9"/>
  <c r="J9"/>
  <c r="L9"/>
  <c r="N9"/>
  <c r="P9"/>
  <c r="R9"/>
  <c r="U9"/>
  <c r="W9"/>
  <c r="Y9"/>
  <c r="AB9"/>
  <c r="AA9"/>
  <c r="AG9"/>
  <c r="AI9"/>
  <c r="AK9"/>
  <c r="AM9"/>
  <c r="AO9"/>
  <c r="AQ9"/>
  <c r="AS9"/>
  <c r="H7"/>
  <c r="J7"/>
  <c r="L7"/>
  <c r="N7"/>
  <c r="P7"/>
  <c r="S7"/>
  <c r="R7"/>
  <c r="U7"/>
  <c r="W7"/>
  <c r="Y7"/>
  <c r="AA7"/>
  <c r="AG7"/>
  <c r="AI7"/>
  <c r="AK7"/>
  <c r="AM7"/>
  <c r="AO7"/>
  <c r="AQ7"/>
  <c r="AS7"/>
  <c r="H8"/>
  <c r="J8"/>
  <c r="L8"/>
  <c r="N8"/>
  <c r="P8"/>
  <c r="R8"/>
  <c r="U8"/>
  <c r="W8"/>
  <c r="Y8"/>
  <c r="AB8"/>
  <c r="AA8"/>
  <c r="AG8"/>
  <c r="AI8"/>
  <c r="AK8"/>
  <c r="AM8"/>
  <c r="AO8"/>
  <c r="AQ8"/>
  <c r="AS8"/>
  <c r="H11"/>
  <c r="J11"/>
  <c r="L11"/>
  <c r="N11"/>
  <c r="P11"/>
  <c r="R11"/>
  <c r="U11"/>
  <c r="W11"/>
  <c r="AB11"/>
  <c r="Y11"/>
  <c r="AA11"/>
  <c r="AG11"/>
  <c r="AI11"/>
  <c r="AK11"/>
  <c r="AT11"/>
  <c r="AU11"/>
  <c r="AM11"/>
  <c r="AO11"/>
  <c r="AQ11"/>
  <c r="AS11"/>
  <c r="H15"/>
  <c r="J15"/>
  <c r="L15"/>
  <c r="N15"/>
  <c r="P15"/>
  <c r="R15"/>
  <c r="U15"/>
  <c r="W15"/>
  <c r="Y15"/>
  <c r="AA15"/>
  <c r="AG15"/>
  <c r="AI15"/>
  <c r="AK15"/>
  <c r="AM15"/>
  <c r="AO15"/>
  <c r="AT15"/>
  <c r="AU15"/>
  <c r="AV15"/>
  <c r="AQ15"/>
  <c r="AS15"/>
  <c r="H12"/>
  <c r="J12"/>
  <c r="L12"/>
  <c r="N12"/>
  <c r="P12"/>
  <c r="R12"/>
  <c r="U12"/>
  <c r="W12"/>
  <c r="AB12"/>
  <c r="AV12"/>
  <c r="Y12"/>
  <c r="AA12"/>
  <c r="AG12"/>
  <c r="AI12"/>
  <c r="AK12"/>
  <c r="AM12"/>
  <c r="AO12"/>
  <c r="AQ12"/>
  <c r="AS12"/>
  <c r="H13"/>
  <c r="J13"/>
  <c r="L13"/>
  <c r="N13"/>
  <c r="P13"/>
  <c r="R13"/>
  <c r="U13"/>
  <c r="W13"/>
  <c r="Y13"/>
  <c r="AB13"/>
  <c r="AA13"/>
  <c r="AG13"/>
  <c r="AI13"/>
  <c r="AK13"/>
  <c r="AT13"/>
  <c r="AU13"/>
  <c r="AM13"/>
  <c r="AO13"/>
  <c r="AQ13"/>
  <c r="AS13"/>
  <c r="H16"/>
  <c r="J16"/>
  <c r="L16"/>
  <c r="N16"/>
  <c r="P16"/>
  <c r="R16"/>
  <c r="U16"/>
  <c r="AB16"/>
  <c r="W16"/>
  <c r="Y16"/>
  <c r="AA16"/>
  <c r="AG16"/>
  <c r="AI16"/>
  <c r="AK16"/>
  <c r="AM16"/>
  <c r="AO16"/>
  <c r="AQ16"/>
  <c r="AS16"/>
  <c r="H17"/>
  <c r="S17"/>
  <c r="J17"/>
  <c r="L17"/>
  <c r="N17"/>
  <c r="P17"/>
  <c r="R17"/>
  <c r="U17"/>
  <c r="W17"/>
  <c r="Y17"/>
  <c r="AA17"/>
  <c r="AG17"/>
  <c r="AI17"/>
  <c r="AK17"/>
  <c r="AM17"/>
  <c r="AO17"/>
  <c r="AT17"/>
  <c r="AQ17"/>
  <c r="AS17"/>
  <c r="H14"/>
  <c r="J14"/>
  <c r="S14"/>
  <c r="AV14"/>
  <c r="L14"/>
  <c r="N14"/>
  <c r="P14"/>
  <c r="R14"/>
  <c r="U14"/>
  <c r="W14"/>
  <c r="Y14"/>
  <c r="AA14"/>
  <c r="AG14"/>
  <c r="AI14"/>
  <c r="AK14"/>
  <c r="AT14"/>
  <c r="AU14"/>
  <c r="AM14"/>
  <c r="AO14"/>
  <c r="AQ14"/>
  <c r="AS14"/>
  <c r="H18"/>
  <c r="J18"/>
  <c r="L18"/>
  <c r="P18"/>
  <c r="R18"/>
  <c r="U18"/>
  <c r="W18"/>
  <c r="Y18"/>
  <c r="AA18"/>
  <c r="AG18"/>
  <c r="AI18"/>
  <c r="AK18"/>
  <c r="AT18"/>
  <c r="AM18"/>
  <c r="AO18"/>
  <c r="AQ18"/>
  <c r="AS18"/>
  <c r="AT36" i="12"/>
  <c r="AU36"/>
  <c r="AT39"/>
  <c r="AT33"/>
  <c r="AU33"/>
  <c r="S32" i="2"/>
  <c r="AT26"/>
  <c r="AU26"/>
  <c r="AV26"/>
  <c r="AB30"/>
  <c r="AT30"/>
  <c r="AB29"/>
  <c r="AB32" i="10"/>
  <c r="S18" i="6"/>
  <c r="AB26" i="11"/>
  <c r="AB23"/>
  <c r="S16"/>
  <c r="S6"/>
  <c r="S12"/>
  <c r="AT23"/>
  <c r="AU23"/>
  <c r="AV23"/>
  <c r="S11"/>
  <c r="S8"/>
  <c r="S13"/>
  <c r="S24"/>
  <c r="S17"/>
  <c r="S20"/>
  <c r="AT10"/>
  <c r="AU10"/>
  <c r="S22"/>
  <c r="S5"/>
  <c r="S25"/>
  <c r="AB21"/>
  <c r="AT20"/>
  <c r="AU20"/>
  <c r="S19"/>
  <c r="S10"/>
  <c r="AB7"/>
  <c r="AT5"/>
  <c r="AU5"/>
  <c r="AB12" i="6"/>
  <c r="AB17"/>
  <c r="S15"/>
  <c r="S17"/>
  <c r="AB20"/>
  <c r="S10"/>
  <c r="AB19"/>
  <c r="AT12"/>
  <c r="AU12"/>
  <c r="AB6"/>
  <c r="AT17"/>
  <c r="AU17"/>
  <c r="AT15"/>
  <c r="AU15"/>
  <c r="AV15"/>
  <c r="AB15"/>
  <c r="AT18"/>
  <c r="AU18"/>
  <c r="AT13"/>
  <c r="AU13"/>
  <c r="S13"/>
  <c r="AB9"/>
  <c r="S6"/>
  <c r="AT19"/>
  <c r="AU19"/>
  <c r="AB16"/>
  <c r="AB10"/>
  <c r="AT11"/>
  <c r="AU11"/>
  <c r="AB11"/>
  <c r="AT7"/>
  <c r="AU7"/>
  <c r="S7"/>
  <c r="S16"/>
  <c r="AB7"/>
  <c r="AT10"/>
  <c r="AU10"/>
  <c r="AB13"/>
  <c r="AT20"/>
  <c r="AU20"/>
  <c r="S20"/>
  <c r="AT8"/>
  <c r="AU8"/>
  <c r="AV8"/>
  <c r="S8"/>
  <c r="AT9"/>
  <c r="AU9"/>
  <c r="S19"/>
  <c r="S14"/>
  <c r="S12"/>
  <c r="AT6"/>
  <c r="AU6"/>
  <c r="AB18"/>
  <c r="AT14"/>
  <c r="AU14"/>
  <c r="AB14"/>
  <c r="AT16"/>
  <c r="AU16"/>
  <c r="AV16"/>
  <c r="S11"/>
  <c r="S9"/>
  <c r="AU39" i="12"/>
  <c r="S42"/>
  <c r="AT42"/>
  <c r="AU42"/>
  <c r="S28" i="11"/>
  <c r="AT24" i="1"/>
  <c r="AU24"/>
  <c r="S6" i="7"/>
  <c r="AT6"/>
  <c r="AU6"/>
  <c r="AB6"/>
  <c r="AV6"/>
  <c r="AB25" i="3"/>
  <c r="S25"/>
  <c r="AT41" i="8"/>
  <c r="AU41"/>
  <c r="AV41"/>
  <c r="S19"/>
  <c r="S14"/>
  <c r="AT55"/>
  <c r="AU55"/>
  <c r="AV55"/>
  <c r="AT53"/>
  <c r="AU53"/>
  <c r="S53"/>
  <c r="S52"/>
  <c r="AV52"/>
  <c r="AB37"/>
  <c r="AT24"/>
  <c r="AU24"/>
  <c r="AT19"/>
  <c r="AU19"/>
  <c r="AB36"/>
  <c r="AT14"/>
  <c r="AU14"/>
  <c r="AB14"/>
  <c r="S23"/>
  <c r="S33"/>
  <c r="AT8"/>
  <c r="AU8"/>
  <c r="S31"/>
  <c r="S38"/>
  <c r="AB49"/>
  <c r="S21"/>
  <c r="AT16"/>
  <c r="AU16"/>
  <c r="S45"/>
  <c r="AT52"/>
  <c r="S46"/>
  <c r="AT34"/>
  <c r="AU34"/>
  <c r="AB34"/>
  <c r="S32"/>
  <c r="AT28"/>
  <c r="AU28"/>
  <c r="S25"/>
  <c r="AB13"/>
  <c r="S17"/>
  <c r="AT23"/>
  <c r="AU23"/>
  <c r="AB16"/>
  <c r="AT22"/>
  <c r="AU22"/>
  <c r="AV22"/>
  <c r="AT44"/>
  <c r="AU44"/>
  <c r="AT12"/>
  <c r="AU12"/>
  <c r="S54"/>
  <c r="S13" i="5"/>
  <c r="AT13"/>
  <c r="AU13"/>
  <c r="AV13"/>
  <c r="AB13"/>
  <c r="AV7" i="6"/>
  <c r="S29" i="2"/>
  <c r="S5" i="9"/>
  <c r="S16" i="8"/>
  <c r="AB38"/>
  <c r="S15"/>
  <c r="AB6"/>
  <c r="S6"/>
  <c r="AB13" i="11"/>
  <c r="AB16" i="12"/>
  <c r="S16"/>
  <c r="S31"/>
  <c r="AB7" i="5"/>
  <c r="AB12"/>
  <c r="AB11"/>
  <c r="AT8"/>
  <c r="AU8"/>
  <c r="S8"/>
  <c r="AB5"/>
  <c r="AB6"/>
  <c r="AB10"/>
  <c r="S10"/>
  <c r="AT9"/>
  <c r="AU9"/>
  <c r="S9"/>
  <c r="AT12"/>
  <c r="AU12"/>
  <c r="AV12"/>
  <c r="S12"/>
  <c r="AT11"/>
  <c r="AU11"/>
  <c r="AB8"/>
  <c r="AT5"/>
  <c r="AU5"/>
  <c r="AV5"/>
  <c r="S5"/>
  <c r="AT7"/>
  <c r="AU7"/>
  <c r="AT6"/>
  <c r="AU6"/>
  <c r="AV6"/>
  <c r="S6"/>
  <c r="AB42" i="12"/>
  <c r="AT43"/>
  <c r="AU43"/>
  <c r="S43"/>
  <c r="S38"/>
  <c r="AT44"/>
  <c r="AU44"/>
  <c r="AB44"/>
  <c r="AT41"/>
  <c r="AB41"/>
  <c r="AT40"/>
  <c r="AU40"/>
  <c r="AB40"/>
  <c r="S40"/>
  <c r="S39"/>
  <c r="S36"/>
  <c r="AT37"/>
  <c r="AU37"/>
  <c r="AB37"/>
  <c r="S17"/>
  <c r="S33"/>
  <c r="AB31"/>
  <c r="AT29"/>
  <c r="AU29"/>
  <c r="AV29"/>
  <c r="AB29"/>
  <c r="S15"/>
  <c r="AT28"/>
  <c r="AU28"/>
  <c r="AT30"/>
  <c r="AU30"/>
  <c r="AV30"/>
  <c r="AB30"/>
  <c r="AB25"/>
  <c r="AB24"/>
  <c r="S24"/>
  <c r="AT19"/>
  <c r="AU19"/>
  <c r="AB19"/>
  <c r="AT35"/>
  <c r="AU35"/>
  <c r="AB35"/>
  <c r="S35"/>
  <c r="AB23"/>
  <c r="S23"/>
  <c r="AT9"/>
  <c r="AU9"/>
  <c r="AB9"/>
  <c r="S9"/>
  <c r="AT13"/>
  <c r="AB13"/>
  <c r="AB26"/>
  <c r="S26"/>
  <c r="AT10"/>
  <c r="AU10"/>
  <c r="S10"/>
  <c r="AT11"/>
  <c r="AB11"/>
  <c r="AB8"/>
  <c r="AB27"/>
  <c r="S7"/>
  <c r="AT6"/>
  <c r="AU6"/>
  <c r="S6"/>
  <c r="AT5"/>
  <c r="AU5"/>
  <c r="AB5"/>
  <c r="AT21"/>
  <c r="AU21"/>
  <c r="AB21"/>
  <c r="S21"/>
  <c r="AB20"/>
  <c r="S20"/>
  <c r="S44"/>
  <c r="S41"/>
  <c r="S37"/>
  <c r="AT17"/>
  <c r="AU17"/>
  <c r="AB17"/>
  <c r="AT32"/>
  <c r="AT31"/>
  <c r="AU31"/>
  <c r="S29"/>
  <c r="AT15"/>
  <c r="AU15"/>
  <c r="AV15"/>
  <c r="AB15"/>
  <c r="AB28"/>
  <c r="S30"/>
  <c r="AT25"/>
  <c r="S25"/>
  <c r="AT24"/>
  <c r="AU24"/>
  <c r="AV24"/>
  <c r="S19"/>
  <c r="AT18"/>
  <c r="AU18"/>
  <c r="AB18"/>
  <c r="S18"/>
  <c r="AT23"/>
  <c r="AU23"/>
  <c r="AV23"/>
  <c r="AT22"/>
  <c r="AB34"/>
  <c r="S13"/>
  <c r="AT12"/>
  <c r="S12"/>
  <c r="S11"/>
  <c r="AT8"/>
  <c r="AU8"/>
  <c r="AV8"/>
  <c r="S8"/>
  <c r="AT27"/>
  <c r="AU27"/>
  <c r="S27"/>
  <c r="AT7"/>
  <c r="AB7"/>
  <c r="AB6"/>
  <c r="S5"/>
  <c r="AV5"/>
  <c r="AT20"/>
  <c r="AU20"/>
  <c r="AU41"/>
  <c r="AV41"/>
  <c r="AU13"/>
  <c r="AU11"/>
  <c r="AV11"/>
  <c r="AU32"/>
  <c r="AU25"/>
  <c r="AV25"/>
  <c r="AU22"/>
  <c r="AU12"/>
  <c r="AU7"/>
  <c r="AV7"/>
  <c r="AB27" i="11"/>
  <c r="AT28"/>
  <c r="AU28"/>
  <c r="AB28"/>
  <c r="AV28"/>
  <c r="S26"/>
  <c r="AT24"/>
  <c r="AU24"/>
  <c r="AV24"/>
  <c r="AT17"/>
  <c r="AU17"/>
  <c r="AV17"/>
  <c r="AB17"/>
  <c r="AT21"/>
  <c r="AU21"/>
  <c r="AB20"/>
  <c r="AT19"/>
  <c r="AU19"/>
  <c r="S23"/>
  <c r="AB10"/>
  <c r="AV10"/>
  <c r="AT22"/>
  <c r="AU22"/>
  <c r="AT16"/>
  <c r="AU16"/>
  <c r="AV16"/>
  <c r="AB16"/>
  <c r="AB15"/>
  <c r="S15"/>
  <c r="AT14"/>
  <c r="AU14"/>
  <c r="AV14"/>
  <c r="AB14"/>
  <c r="S14"/>
  <c r="AB8"/>
  <c r="AT6"/>
  <c r="AU6"/>
  <c r="AB18"/>
  <c r="S18"/>
  <c r="AT9"/>
  <c r="AU9"/>
  <c r="AV9"/>
  <c r="S9"/>
  <c r="AT12"/>
  <c r="AT27"/>
  <c r="AT26"/>
  <c r="AU26"/>
  <c r="AV26"/>
  <c r="AB24"/>
  <c r="AT25"/>
  <c r="AU25"/>
  <c r="AV25"/>
  <c r="S21"/>
  <c r="AB19"/>
  <c r="AB22"/>
  <c r="AV22"/>
  <c r="AT11"/>
  <c r="AU11"/>
  <c r="AT15"/>
  <c r="AU15"/>
  <c r="AT8"/>
  <c r="AU8"/>
  <c r="AV8"/>
  <c r="AT18"/>
  <c r="AU18"/>
  <c r="AT13"/>
  <c r="AU13"/>
  <c r="AV13"/>
  <c r="AT7"/>
  <c r="AU7"/>
  <c r="S7"/>
  <c r="AB5"/>
  <c r="AU12"/>
  <c r="AU27"/>
  <c r="AV5"/>
  <c r="AB9" i="1"/>
  <c r="S9"/>
  <c r="AT16"/>
  <c r="AU16"/>
  <c r="S20"/>
  <c r="AB19"/>
  <c r="S19"/>
  <c r="S15"/>
  <c r="S23"/>
  <c r="AB12"/>
  <c r="AB18"/>
  <c r="AB17"/>
  <c r="S17"/>
  <c r="S10"/>
  <c r="AB13"/>
  <c r="AB8"/>
  <c r="AT22"/>
  <c r="AU22"/>
  <c r="S22"/>
  <c r="AT14"/>
  <c r="AU14"/>
  <c r="AV14"/>
  <c r="S14"/>
  <c r="AT6"/>
  <c r="AB6"/>
  <c r="S7"/>
  <c r="S24"/>
  <c r="AT9"/>
  <c r="AU9"/>
  <c r="AV9"/>
  <c r="AB16"/>
  <c r="S16"/>
  <c r="AT20"/>
  <c r="AU20"/>
  <c r="AT19"/>
  <c r="AU19"/>
  <c r="AV19"/>
  <c r="AT15"/>
  <c r="AU15"/>
  <c r="AT23"/>
  <c r="AU23"/>
  <c r="AT12"/>
  <c r="AU12"/>
  <c r="S12"/>
  <c r="AT11"/>
  <c r="AU11"/>
  <c r="S11"/>
  <c r="S18"/>
  <c r="AT17"/>
  <c r="AU17"/>
  <c r="AV17"/>
  <c r="AT10"/>
  <c r="AU10"/>
  <c r="AT21"/>
  <c r="AU21"/>
  <c r="AB21"/>
  <c r="S21"/>
  <c r="AT13"/>
  <c r="AU13"/>
  <c r="AT8"/>
  <c r="AU8"/>
  <c r="AV8"/>
  <c r="AB22"/>
  <c r="S6"/>
  <c r="AT7"/>
  <c r="AU7"/>
  <c r="AU6"/>
  <c r="AV7"/>
  <c r="AT24" i="3"/>
  <c r="AU24"/>
  <c r="S23"/>
  <c r="AT21"/>
  <c r="AU21"/>
  <c r="S22"/>
  <c r="AT19"/>
  <c r="AU19"/>
  <c r="AB19"/>
  <c r="AT17"/>
  <c r="AT20"/>
  <c r="AU20"/>
  <c r="S20"/>
  <c r="AV20"/>
  <c r="AB13"/>
  <c r="S13"/>
  <c r="AB10"/>
  <c r="S12"/>
  <c r="AT16"/>
  <c r="AU16"/>
  <c r="AB16"/>
  <c r="S16"/>
  <c r="AB15"/>
  <c r="S15"/>
  <c r="AT14"/>
  <c r="AU14"/>
  <c r="AT6"/>
  <c r="AU6"/>
  <c r="AB6"/>
  <c r="S6"/>
  <c r="AB5"/>
  <c r="S7"/>
  <c r="AT25"/>
  <c r="AU25"/>
  <c r="S24"/>
  <c r="AB23"/>
  <c r="S21"/>
  <c r="AB22"/>
  <c r="S19"/>
  <c r="AV19"/>
  <c r="AB18"/>
  <c r="S18"/>
  <c r="S17"/>
  <c r="AT10"/>
  <c r="AU10"/>
  <c r="S10"/>
  <c r="AT9"/>
  <c r="AU9"/>
  <c r="AB9"/>
  <c r="S9"/>
  <c r="AT12"/>
  <c r="AB12"/>
  <c r="AT15"/>
  <c r="AU15"/>
  <c r="AB14"/>
  <c r="AT8"/>
  <c r="AU8"/>
  <c r="AB8"/>
  <c r="S8"/>
  <c r="AV8"/>
  <c r="AT11"/>
  <c r="AU11"/>
  <c r="AB11"/>
  <c r="S11"/>
  <c r="AV11"/>
  <c r="AT5"/>
  <c r="AU5"/>
  <c r="AV5"/>
  <c r="AB7"/>
  <c r="AU17"/>
  <c r="AU23"/>
  <c r="AV23"/>
  <c r="AU22"/>
  <c r="AV22"/>
  <c r="AU12"/>
  <c r="S34" i="10"/>
  <c r="S28"/>
  <c r="AT29"/>
  <c r="AU29"/>
  <c r="AB29"/>
  <c r="AT33"/>
  <c r="AU33"/>
  <c r="S33"/>
  <c r="AT25"/>
  <c r="AU25"/>
  <c r="AV25"/>
  <c r="S25"/>
  <c r="AT26"/>
  <c r="AU26"/>
  <c r="AB26"/>
  <c r="S31"/>
  <c r="AT32"/>
  <c r="AU32"/>
  <c r="AV32"/>
  <c r="S32"/>
  <c r="AB21"/>
  <c r="AB30"/>
  <c r="S30"/>
  <c r="AB17"/>
  <c r="S17"/>
  <c r="S11"/>
  <c r="AT12"/>
  <c r="AU12"/>
  <c r="AB12"/>
  <c r="S12"/>
  <c r="AT14"/>
  <c r="AB14"/>
  <c r="AB27"/>
  <c r="S27"/>
  <c r="AB19"/>
  <c r="AT6"/>
  <c r="S16"/>
  <c r="AT13"/>
  <c r="AU13"/>
  <c r="AB13"/>
  <c r="S13"/>
  <c r="AT20"/>
  <c r="AU20"/>
  <c r="S20"/>
  <c r="AT9"/>
  <c r="AU9"/>
  <c r="AB9"/>
  <c r="AT5"/>
  <c r="AT7"/>
  <c r="AU7"/>
  <c r="AB7"/>
  <c r="S18"/>
  <c r="AT34"/>
  <c r="AU34"/>
  <c r="AT28"/>
  <c r="AB33"/>
  <c r="AB25"/>
  <c r="S26"/>
  <c r="AT23"/>
  <c r="AU23"/>
  <c r="S23"/>
  <c r="AB31"/>
  <c r="AT21"/>
  <c r="AU21"/>
  <c r="S21"/>
  <c r="AT24"/>
  <c r="AU24"/>
  <c r="S24"/>
  <c r="AT30"/>
  <c r="AU30"/>
  <c r="AV30"/>
  <c r="AT17"/>
  <c r="AU17"/>
  <c r="AT11"/>
  <c r="AU11"/>
  <c r="AV11"/>
  <c r="S14"/>
  <c r="AT22"/>
  <c r="AU22"/>
  <c r="S22"/>
  <c r="AT27"/>
  <c r="AU27"/>
  <c r="AT19"/>
  <c r="S19"/>
  <c r="AT15"/>
  <c r="AU15"/>
  <c r="AB15"/>
  <c r="S15"/>
  <c r="S6"/>
  <c r="S10"/>
  <c r="AT16"/>
  <c r="AU16"/>
  <c r="AB16"/>
  <c r="AB20"/>
  <c r="AV20"/>
  <c r="S9"/>
  <c r="AB5"/>
  <c r="S5"/>
  <c r="S7"/>
  <c r="AT18"/>
  <c r="AU18"/>
  <c r="AB18"/>
  <c r="S8"/>
  <c r="AU14"/>
  <c r="AU6"/>
  <c r="AU5"/>
  <c r="AU28"/>
  <c r="AV28"/>
  <c r="AU19"/>
  <c r="S35" i="8"/>
  <c r="AV35"/>
  <c r="AB19"/>
  <c r="AV19"/>
  <c r="AB46"/>
  <c r="S28"/>
  <c r="AV28"/>
  <c r="AV16"/>
  <c r="AB41"/>
  <c r="S41"/>
  <c r="S49"/>
  <c r="AB51"/>
  <c r="AB53"/>
  <c r="AT35"/>
  <c r="AU35"/>
  <c r="AB43"/>
  <c r="AB31"/>
  <c r="S30"/>
  <c r="AB52"/>
  <c r="AB39"/>
  <c r="S39"/>
  <c r="AT48"/>
  <c r="AU48"/>
  <c r="AB48"/>
  <c r="AT46"/>
  <c r="AU46"/>
  <c r="AV46"/>
  <c r="S34"/>
  <c r="AV34"/>
  <c r="AB21"/>
  <c r="AT37"/>
  <c r="S37"/>
  <c r="S24"/>
  <c r="AB28"/>
  <c r="AT27"/>
  <c r="AU27"/>
  <c r="AV27"/>
  <c r="AB27"/>
  <c r="S27"/>
  <c r="AT42"/>
  <c r="AU42"/>
  <c r="S42"/>
  <c r="AT25"/>
  <c r="AU25"/>
  <c r="AV25"/>
  <c r="AB25"/>
  <c r="S18"/>
  <c r="AT29"/>
  <c r="AU29"/>
  <c r="S29"/>
  <c r="AV29"/>
  <c r="AT17"/>
  <c r="AU17"/>
  <c r="AB17"/>
  <c r="AV17"/>
  <c r="AB23"/>
  <c r="AV23"/>
  <c r="AB22"/>
  <c r="S22"/>
  <c r="AT20"/>
  <c r="AU20"/>
  <c r="AT15"/>
  <c r="AU15"/>
  <c r="S44"/>
  <c r="AB12"/>
  <c r="S9"/>
  <c r="S7"/>
  <c r="AT10"/>
  <c r="AU10"/>
  <c r="AV10"/>
  <c r="S10"/>
  <c r="AB5"/>
  <c r="AT50"/>
  <c r="AB50"/>
  <c r="AB55"/>
  <c r="S55"/>
  <c r="AT51"/>
  <c r="AU51"/>
  <c r="S51"/>
  <c r="AV51"/>
  <c r="AT45"/>
  <c r="AU45"/>
  <c r="AV45"/>
  <c r="S43"/>
  <c r="AB47"/>
  <c r="AT31"/>
  <c r="AT30"/>
  <c r="AU30"/>
  <c r="AB30"/>
  <c r="AV30"/>
  <c r="S40"/>
  <c r="AT39"/>
  <c r="AU39"/>
  <c r="AV39"/>
  <c r="AT26"/>
  <c r="AU26"/>
  <c r="AV26"/>
  <c r="S26"/>
  <c r="AT21"/>
  <c r="AU21"/>
  <c r="AV21"/>
  <c r="AT32"/>
  <c r="AU32"/>
  <c r="AV32"/>
  <c r="AB32"/>
  <c r="AB24"/>
  <c r="AT36"/>
  <c r="AU36"/>
  <c r="S36"/>
  <c r="AT38"/>
  <c r="AU38"/>
  <c r="AV38"/>
  <c r="AB42"/>
  <c r="S13"/>
  <c r="AV13"/>
  <c r="AT18"/>
  <c r="AU18"/>
  <c r="AB29"/>
  <c r="S20"/>
  <c r="AT33"/>
  <c r="AU33"/>
  <c r="AB15"/>
  <c r="AV15"/>
  <c r="AB44"/>
  <c r="AV44"/>
  <c r="S12"/>
  <c r="AV12"/>
  <c r="AT9"/>
  <c r="AU9"/>
  <c r="AT7"/>
  <c r="AU7"/>
  <c r="AB8"/>
  <c r="AB10"/>
  <c r="AT5"/>
  <c r="AU5"/>
  <c r="S5"/>
  <c r="AT6"/>
  <c r="AU6"/>
  <c r="AV6"/>
  <c r="S11"/>
  <c r="AU37"/>
  <c r="AV37"/>
  <c r="AU50"/>
  <c r="AU31"/>
  <c r="AV31"/>
  <c r="AT31" i="2"/>
  <c r="AU31"/>
  <c r="AB26"/>
  <c r="AU30"/>
  <c r="S30"/>
  <c r="S27"/>
  <c r="AT29"/>
  <c r="AU29"/>
  <c r="AV29"/>
  <c r="AT25"/>
  <c r="AU25"/>
  <c r="AB28"/>
  <c r="S28"/>
  <c r="S23"/>
  <c r="AB21"/>
  <c r="S21"/>
  <c r="AT15"/>
  <c r="AB15"/>
  <c r="S15"/>
  <c r="AT16"/>
  <c r="AU16"/>
  <c r="S16"/>
  <c r="AT24"/>
  <c r="AU24"/>
  <c r="AB24"/>
  <c r="S24"/>
  <c r="AT22"/>
  <c r="S22"/>
  <c r="AB18"/>
  <c r="AT17"/>
  <c r="AU17"/>
  <c r="AB17"/>
  <c r="AT9"/>
  <c r="AU9"/>
  <c r="AB9"/>
  <c r="AT14"/>
  <c r="AU14"/>
  <c r="S14"/>
  <c r="AT19"/>
  <c r="AU19"/>
  <c r="AB19"/>
  <c r="AT13"/>
  <c r="AU13"/>
  <c r="AB13"/>
  <c r="AT12"/>
  <c r="AT11"/>
  <c r="AU11"/>
  <c r="S10"/>
  <c r="AT8"/>
  <c r="AU8"/>
  <c r="AB8"/>
  <c r="S8"/>
  <c r="AB5"/>
  <c r="S5"/>
  <c r="AT7"/>
  <c r="AU7"/>
  <c r="AB6"/>
  <c r="S31"/>
  <c r="S26"/>
  <c r="AT27"/>
  <c r="AU27"/>
  <c r="AB27"/>
  <c r="AV27"/>
  <c r="S25"/>
  <c r="AT28"/>
  <c r="AU28"/>
  <c r="AV28"/>
  <c r="AT23"/>
  <c r="AU23"/>
  <c r="AT21"/>
  <c r="AB16"/>
  <c r="AB22"/>
  <c r="AT20"/>
  <c r="AU20"/>
  <c r="S20"/>
  <c r="AT18"/>
  <c r="AU18"/>
  <c r="S17"/>
  <c r="S19"/>
  <c r="S13"/>
  <c r="AV13"/>
  <c r="AB12"/>
  <c r="S11"/>
  <c r="AT10"/>
  <c r="AU10"/>
  <c r="AT5"/>
  <c r="AU5"/>
  <c r="S7"/>
  <c r="AT6"/>
  <c r="AU6"/>
  <c r="AU21"/>
  <c r="AV30"/>
  <c r="AU15"/>
  <c r="AV15"/>
  <c r="AU22"/>
  <c r="AV22"/>
  <c r="AU12"/>
  <c r="S18" i="9"/>
  <c r="AB14"/>
  <c r="AT16"/>
  <c r="AU16"/>
  <c r="AT12"/>
  <c r="AU12"/>
  <c r="S12"/>
  <c r="AT7"/>
  <c r="AU7"/>
  <c r="AT9"/>
  <c r="AU9"/>
  <c r="S9"/>
  <c r="AV9"/>
  <c r="S10"/>
  <c r="S6"/>
  <c r="AV6"/>
  <c r="AB18"/>
  <c r="AB17"/>
  <c r="S13"/>
  <c r="AV13"/>
  <c r="AB15"/>
  <c r="S11"/>
  <c r="AB7"/>
  <c r="AV7"/>
  <c r="AT6"/>
  <c r="AU6"/>
  <c r="AB6"/>
  <c r="AV31" i="12"/>
  <c r="AV17"/>
  <c r="AT10" i="5"/>
  <c r="AU10"/>
  <c r="AV10"/>
  <c r="AB9"/>
  <c r="AV9"/>
  <c r="S11"/>
  <c r="S7"/>
  <c r="AV7"/>
  <c r="AU11" i="8"/>
  <c r="AV11"/>
  <c r="S9" i="2"/>
  <c r="S12"/>
  <c r="AV12"/>
  <c r="S6"/>
  <c r="AV6"/>
  <c r="AB20"/>
  <c r="S18"/>
  <c r="AB14"/>
  <c r="AB11"/>
  <c r="AV11"/>
  <c r="AT14" i="12"/>
  <c r="AU14"/>
  <c r="S16" i="9"/>
  <c r="AV16"/>
  <c r="S15"/>
  <c r="S8"/>
  <c r="AV31" i="2"/>
  <c r="AV18"/>
  <c r="AV25"/>
  <c r="AV10"/>
  <c r="AV16"/>
  <c r="AV21"/>
  <c r="AV23"/>
  <c r="AV17"/>
  <c r="AV14"/>
  <c r="AV20"/>
  <c r="AV19"/>
  <c r="AV5"/>
  <c r="AV9"/>
  <c r="AV8"/>
  <c r="AV7"/>
  <c r="AV24"/>
  <c r="AV18" i="9"/>
  <c r="AU18"/>
  <c r="AV11"/>
  <c r="AU17"/>
  <c r="AV17"/>
  <c r="AU10"/>
  <c r="AV10"/>
  <c r="AT8"/>
  <c r="AU8"/>
  <c r="AV8"/>
  <c r="AT5"/>
  <c r="AU5"/>
  <c r="AV5"/>
  <c r="AV5" i="8"/>
  <c r="AV36"/>
  <c r="AV24"/>
  <c r="S8"/>
  <c r="AV8"/>
  <c r="AB23" i="10"/>
  <c r="AB8"/>
  <c r="AV7"/>
  <c r="AB24"/>
  <c r="AB10"/>
  <c r="AT8"/>
  <c r="AU8"/>
  <c r="AV33"/>
  <c r="AV18"/>
  <c r="AV22"/>
  <c r="AV27"/>
  <c r="AV5"/>
  <c r="AV6"/>
  <c r="AV14"/>
  <c r="AV24"/>
  <c r="AV34"/>
  <c r="AT10"/>
  <c r="AU10"/>
  <c r="AV21"/>
  <c r="AV9"/>
  <c r="AV13"/>
  <c r="AV12"/>
  <c r="AV26"/>
  <c r="AV15"/>
  <c r="AV29"/>
  <c r="AV10"/>
  <c r="AV17"/>
  <c r="AV23"/>
  <c r="AV19"/>
  <c r="AV16"/>
  <c r="AV8"/>
  <c r="S5" i="7"/>
  <c r="AV5"/>
  <c r="AV14" i="3"/>
  <c r="AV10"/>
  <c r="AV17"/>
  <c r="AV6"/>
  <c r="AV21"/>
  <c r="AT13"/>
  <c r="AU13"/>
  <c r="AT7"/>
  <c r="AU7"/>
  <c r="AV7"/>
  <c r="AV24"/>
  <c r="AV15"/>
  <c r="AV12"/>
  <c r="AV9"/>
  <c r="AV16"/>
  <c r="AV25"/>
  <c r="AV13"/>
  <c r="S13" i="1"/>
  <c r="AV13"/>
  <c r="AB24"/>
  <c r="AV24"/>
  <c r="AB20"/>
  <c r="AV20"/>
  <c r="AB15"/>
  <c r="AV15"/>
  <c r="AB23"/>
  <c r="AV23"/>
  <c r="AB11"/>
  <c r="AV11"/>
  <c r="AT18"/>
  <c r="AU18"/>
  <c r="AV18"/>
  <c r="AB10"/>
  <c r="AV10"/>
  <c r="AV22"/>
  <c r="AV12"/>
  <c r="AV16"/>
  <c r="AV21"/>
  <c r="AV6"/>
  <c r="AR13" i="4"/>
  <c r="AS13"/>
  <c r="AR14"/>
  <c r="AS14"/>
  <c r="AR12"/>
  <c r="AS12"/>
  <c r="AR11"/>
  <c r="AS11"/>
  <c r="AR10"/>
  <c r="AS10"/>
  <c r="AR9"/>
  <c r="AS9"/>
  <c r="Q21"/>
  <c r="AR17"/>
  <c r="AS17"/>
  <c r="Q14"/>
  <c r="AR6"/>
  <c r="AS6"/>
  <c r="Q12"/>
  <c r="Q11"/>
  <c r="AT11"/>
  <c r="Q23"/>
  <c r="AR8"/>
  <c r="AS8"/>
  <c r="AV11" i="5"/>
  <c r="AV8"/>
  <c r="AV7" i="11"/>
  <c r="AV19"/>
  <c r="AV11"/>
  <c r="AV21"/>
  <c r="AV20"/>
  <c r="AV15"/>
  <c r="AV18"/>
  <c r="AV12"/>
  <c r="S28" i="12"/>
  <c r="S22"/>
  <c r="AT12" i="4"/>
  <c r="Z19"/>
  <c r="Q19"/>
  <c r="AR21"/>
  <c r="AS21"/>
  <c r="Z13"/>
  <c r="AT13"/>
  <c r="AR15"/>
  <c r="AS15"/>
  <c r="AT15"/>
  <c r="Q17"/>
  <c r="AR23"/>
  <c r="AS23"/>
  <c r="Q22"/>
  <c r="AT22"/>
  <c r="Z20"/>
  <c r="Z18"/>
  <c r="Q18"/>
  <c r="Q9"/>
  <c r="AT9"/>
  <c r="AR5"/>
  <c r="AS5"/>
  <c r="AT6"/>
  <c r="AR19"/>
  <c r="AS19"/>
  <c r="Z21"/>
  <c r="AT21"/>
  <c r="Z17"/>
  <c r="Z23"/>
  <c r="AT23"/>
  <c r="AR22"/>
  <c r="AS22"/>
  <c r="Z14"/>
  <c r="AT14"/>
  <c r="AR20"/>
  <c r="AS20"/>
  <c r="AR18"/>
  <c r="Z12"/>
  <c r="Q16"/>
  <c r="AT16"/>
  <c r="Z10"/>
  <c r="Z8"/>
  <c r="Q8"/>
  <c r="Z5"/>
  <c r="AT5"/>
  <c r="AR7"/>
  <c r="AS7"/>
  <c r="Q7"/>
  <c r="Z7"/>
  <c r="AT19"/>
  <c r="AT17"/>
  <c r="AT20"/>
  <c r="AS18"/>
  <c r="AT18"/>
  <c r="AT10"/>
  <c r="AT8"/>
  <c r="AT7"/>
  <c r="AV9" i="6"/>
  <c r="AV14"/>
  <c r="AV20"/>
  <c r="AV6"/>
  <c r="AT21"/>
  <c r="AV11"/>
  <c r="AV19"/>
  <c r="AV12"/>
  <c r="AV10"/>
  <c r="AV17"/>
  <c r="AV5"/>
  <c r="AU21"/>
  <c r="AV21"/>
  <c r="AV18"/>
  <c r="AV13"/>
  <c r="AV22" i="12"/>
  <c r="AV28"/>
  <c r="AV32"/>
  <c r="AV13"/>
  <c r="AV27"/>
  <c r="AV19"/>
  <c r="AV9"/>
  <c r="AB43"/>
  <c r="AB36"/>
  <c r="AB22"/>
  <c r="AT16"/>
  <c r="AU16"/>
  <c r="AV16"/>
  <c r="AB10"/>
  <c r="AB14"/>
  <c r="AV12"/>
  <c r="AT34"/>
  <c r="AU34"/>
  <c r="AV18"/>
  <c r="AV37"/>
  <c r="AV44"/>
  <c r="AV42"/>
  <c r="AB39"/>
  <c r="AV39"/>
  <c r="S34"/>
  <c r="AV34"/>
  <c r="AT26"/>
  <c r="AU26"/>
  <c r="AV26"/>
  <c r="AV6"/>
  <c r="AV10"/>
  <c r="AV36"/>
  <c r="AV40"/>
  <c r="AB33"/>
  <c r="AV33"/>
  <c r="AV43"/>
  <c r="AV35"/>
  <c r="AT38"/>
  <c r="AU38"/>
  <c r="S14"/>
  <c r="AV14"/>
  <c r="AV38"/>
  <c r="AV21"/>
  <c r="AV20"/>
  <c r="AV42" i="8"/>
  <c r="AV53"/>
  <c r="AU43"/>
  <c r="AV33"/>
  <c r="AV43"/>
  <c r="AV9"/>
  <c r="AV54"/>
  <c r="AV18"/>
  <c r="AV20"/>
  <c r="AV7"/>
</calcChain>
</file>

<file path=xl/sharedStrings.xml><?xml version="1.0" encoding="utf-8"?>
<sst xmlns="http://schemas.openxmlformats.org/spreadsheetml/2006/main" count="1704" uniqueCount="352">
  <si>
    <t>DOCENTE</t>
  </si>
  <si>
    <t>DATI NASCITA</t>
  </si>
  <si>
    <t xml:space="preserve">SERVIZIO DI RUOLO </t>
  </si>
  <si>
    <t>PUNTI</t>
  </si>
  <si>
    <t xml:space="preserve">SERVIZIO NON  DI RUOLO </t>
  </si>
  <si>
    <t>TOTALE  PUNTI</t>
  </si>
  <si>
    <t>I - ANZIANITA' DI SERVIZIO</t>
  </si>
  <si>
    <t xml:space="preserve">N. FIGLI INFERIRI A SEI ANNI </t>
  </si>
  <si>
    <t xml:space="preserve">ART. 21 </t>
  </si>
  <si>
    <t xml:space="preserve">ART. 33, C. 6 </t>
  </si>
  <si>
    <t>ART. 33, Cc. 5 E 7</t>
  </si>
  <si>
    <t>II - ESIGENZE DI FAMIGLIA</t>
  </si>
  <si>
    <t xml:space="preserve">PRECEDENZE </t>
  </si>
  <si>
    <t xml:space="preserve">N. FIGLI DI ETA' SUPERIORE AI SEI ANNI </t>
  </si>
  <si>
    <t>PER LA CURA E L'ASSISTENZA….</t>
  </si>
  <si>
    <t>SUPERAMENTO CONCORSO PER ACCESSO AL RUOLO</t>
  </si>
  <si>
    <t>DIPLOMA DI SPECIALIZZAZIONE</t>
  </si>
  <si>
    <t>DIPLOMA UNIVERSITARIO DI PRIMO LIVELLO</t>
  </si>
  <si>
    <t>CORSO DI PERFEZIONAMENTO DI DURATA ALMENO ANNUALE</t>
  </si>
  <si>
    <t>N. LAUREE ALMENO QUADRIENNALI OLTRE IL TITOLO DI ACCESSO</t>
  </si>
  <si>
    <t>DOTTORATO DI RICERCA</t>
  </si>
  <si>
    <t>CORSO DI LINGUISTICA E GLOTTOLOGIA</t>
  </si>
  <si>
    <t>TOTALE   PUNTI</t>
  </si>
  <si>
    <t>III - TITOLI   GENERALI</t>
  </si>
  <si>
    <t>PUNTEGGIO COMPLESSIVO</t>
  </si>
  <si>
    <t>PARZIALE    PUNTI</t>
  </si>
  <si>
    <t>VV</t>
  </si>
  <si>
    <t>MILETO</t>
  </si>
  <si>
    <t>LAVORATO RAFFAELA</t>
  </si>
  <si>
    <t>SS</t>
  </si>
  <si>
    <t>PP</t>
  </si>
  <si>
    <t>RICONGIUNGIMENTO AL CONIUGE O AL GENITORE RESIDENTE IN COMUNE DELLA DIOCESI</t>
  </si>
  <si>
    <t>PALMIERI CONCETTA</t>
  </si>
  <si>
    <t>SAPORITO VITTORIA</t>
  </si>
  <si>
    <t>RC</t>
  </si>
  <si>
    <t>GALLELLI MARIA CECILIA</t>
  </si>
  <si>
    <t>CZ</t>
  </si>
  <si>
    <t>FUDULI FRANCESCA</t>
  </si>
  <si>
    <t>SANGENITI ANTONIO</t>
  </si>
  <si>
    <t>DIDIANO VITTORIA</t>
  </si>
  <si>
    <t>SERRAO ALESSANDRO</t>
  </si>
  <si>
    <t>MURONE ANTONIO</t>
  </si>
  <si>
    <t>PAGANO MARIA TERESA</t>
  </si>
  <si>
    <t>FORTUNA ADRIANA</t>
  </si>
  <si>
    <t>POTENZONI TERESA</t>
  </si>
  <si>
    <t>PITARO MARIA ELEONORA</t>
  </si>
  <si>
    <t>ORFANO' ANTONIA</t>
  </si>
  <si>
    <t>LABATE MARIA STELLA</t>
  </si>
  <si>
    <t xml:space="preserve">RONDINELLI ANNUNZIATA </t>
  </si>
  <si>
    <t xml:space="preserve">SERGIO FRANCESCA </t>
  </si>
  <si>
    <t>PRIMERANO MARIANNA</t>
  </si>
  <si>
    <t>GIGLIOTTI SPERANZA</t>
  </si>
  <si>
    <t>NARDINI RITA</t>
  </si>
  <si>
    <t>CELIA MAGNO DANIELA</t>
  </si>
  <si>
    <t>SANZI CATERINA</t>
  </si>
  <si>
    <t>NA</t>
  </si>
  <si>
    <t>MARESSA DOMENICO</t>
  </si>
  <si>
    <t>SACCO RAFFAELA RITA</t>
  </si>
  <si>
    <t>MIRIELLO ORLANDO</t>
  </si>
  <si>
    <t>BRACCIO RITA</t>
  </si>
  <si>
    <t>SILIPO CONCETTA</t>
  </si>
  <si>
    <t>MAZZEI TOMMASO</t>
  </si>
  <si>
    <t xml:space="preserve">FALVO GEMMA </t>
  </si>
  <si>
    <t>KR</t>
  </si>
  <si>
    <t>MAURO MARIA GRAZIA</t>
  </si>
  <si>
    <t>GALLO MARIA</t>
  </si>
  <si>
    <t>TALOTTA DOMENICO</t>
  </si>
  <si>
    <t>CS</t>
  </si>
  <si>
    <t>CAMPOLO CATERINA</t>
  </si>
  <si>
    <t>ME</t>
  </si>
  <si>
    <t>FIORENZA MARIA</t>
  </si>
  <si>
    <t>MARINO ROSARIA</t>
  </si>
  <si>
    <t>CRISPO ASSUNTA</t>
  </si>
  <si>
    <t>PRISTERA' CARMELA</t>
  </si>
  <si>
    <t>MAIOLO CARMELA</t>
  </si>
  <si>
    <t>ANDREACCHIO ADELE</t>
  </si>
  <si>
    <t>PAPALEO FRANCESCA</t>
  </si>
  <si>
    <t>SPADEA GINO</t>
  </si>
  <si>
    <t>GULLA' LUCIA</t>
  </si>
  <si>
    <t>CRISTOFARO BARBARINA</t>
  </si>
  <si>
    <t>LAMEZIA</t>
  </si>
  <si>
    <t>SIRIANNI ELEONORA</t>
  </si>
  <si>
    <t>CARDAMONE SERAFINA</t>
  </si>
  <si>
    <t>SERVIDONE DONATELLA</t>
  </si>
  <si>
    <t>MANTELLO PINA</t>
  </si>
  <si>
    <t>RAGUCCI VINCENZO</t>
  </si>
  <si>
    <t>BN</t>
  </si>
  <si>
    <t>X</t>
  </si>
  <si>
    <t xml:space="preserve">BINANTI AGATA ANNA </t>
  </si>
  <si>
    <t>MAMERTINO VINCENZINA</t>
  </si>
  <si>
    <t>D'ANDREA FILIPPO</t>
  </si>
  <si>
    <t>GIANNINI IVANA</t>
  </si>
  <si>
    <t xml:space="preserve">PALAZZO ROSA GIOVANNA </t>
  </si>
  <si>
    <t>PAOLA LUCIA</t>
  </si>
  <si>
    <t>PILEGGI MARIA</t>
  </si>
  <si>
    <t xml:space="preserve">SPENA MARCELLA </t>
  </si>
  <si>
    <t>SERVIDONE MARCELLA</t>
  </si>
  <si>
    <t>AIELLO MARIA</t>
  </si>
  <si>
    <t>TEOTINO ANTONIETTA</t>
  </si>
  <si>
    <t>VALLONE CONCETTA</t>
  </si>
  <si>
    <t>FIORE TERESA</t>
  </si>
  <si>
    <t>STRANIERI GRAZIELLA</t>
  </si>
  <si>
    <t>LUCIANO GIUSEPPINA ANNA</t>
  </si>
  <si>
    <t>SCALISE ELISABETTA</t>
  </si>
  <si>
    <t>MAZZEI LUCIANO MARIO</t>
  </si>
  <si>
    <t>CERCHIARA GIULIA</t>
  </si>
  <si>
    <t xml:space="preserve">DE FAZIO ANTONIETTA </t>
  </si>
  <si>
    <t xml:space="preserve">PRANTERA RITA MARIA </t>
  </si>
  <si>
    <t xml:space="preserve">ESPOSITO PETRONILLA </t>
  </si>
  <si>
    <t>FLOCCARI CARLO</t>
  </si>
  <si>
    <t>NAPOLITANO GIANLUIGI</t>
  </si>
  <si>
    <t xml:space="preserve">SCHIPANI GRAZIELLA </t>
  </si>
  <si>
    <t>LONGO GIUSEPPINA</t>
  </si>
  <si>
    <t>TO</t>
  </si>
  <si>
    <t xml:space="preserve">FIUMARA ELISABETTA MARIA ANNA </t>
  </si>
  <si>
    <t>CREMONESE ANTONIO</t>
  </si>
  <si>
    <t>PLACCO ANNA MARIA</t>
  </si>
  <si>
    <t>MANFREDI ANNUNZIATA</t>
  </si>
  <si>
    <t>MARINO LAURA ANGELA</t>
  </si>
  <si>
    <t>MONGELLUZZI BERNARDINO</t>
  </si>
  <si>
    <t>BR</t>
  </si>
  <si>
    <t>LABONIA MARIA ASSUNTA</t>
  </si>
  <si>
    <t>LORENTI GRAZIA</t>
  </si>
  <si>
    <t xml:space="preserve">MUNGARI ANTONIETTA </t>
  </si>
  <si>
    <t>BELLINVIA CARMELA</t>
  </si>
  <si>
    <t>ZANETTI NILVA</t>
  </si>
  <si>
    <t>VI</t>
  </si>
  <si>
    <t>ANANIA RAFFAELA</t>
  </si>
  <si>
    <t>PADULA MARIA</t>
  </si>
  <si>
    <t>SODA MARIA TERESA</t>
  </si>
  <si>
    <t>GANGALE POMPEO GIUSEPPE</t>
  </si>
  <si>
    <t>CARLUCCIO CAROLINA</t>
  </si>
  <si>
    <t>SA</t>
  </si>
  <si>
    <t>MAMMONE MARIA LETIZIA</t>
  </si>
  <si>
    <t>RM</t>
  </si>
  <si>
    <t>CASSANO</t>
  </si>
  <si>
    <t>FRANCOMANO CARMELA</t>
  </si>
  <si>
    <t>SPEZZANO SALVATORE</t>
  </si>
  <si>
    <t>GRECO VALERIA</t>
  </si>
  <si>
    <t>ROMA LEDA</t>
  </si>
  <si>
    <t>EE</t>
  </si>
  <si>
    <t>ZUNINO RAFFAELE</t>
  </si>
  <si>
    <t>ROSE DOMENICO</t>
  </si>
  <si>
    <t>MARTINO PIERO DOMENICO</t>
  </si>
  <si>
    <t>PIZZI MARIA</t>
  </si>
  <si>
    <t>SCIUMBATA ANNA</t>
  </si>
  <si>
    <t>PIRO VIRGINIA</t>
  </si>
  <si>
    <t xml:space="preserve">LOMBARDI CONCETTA </t>
  </si>
  <si>
    <t>DE CICCO GRAZIA</t>
  </si>
  <si>
    <t>SERGIO FRANCA EUGENIA</t>
  </si>
  <si>
    <t>GAZZARUSO CARMELINA</t>
  </si>
  <si>
    <t xml:space="preserve">MAZZUCA ROSARIA </t>
  </si>
  <si>
    <t xml:space="preserve">CAMERA FRANCESCA ANNA </t>
  </si>
  <si>
    <t>DE LUCA PIETRO</t>
  </si>
  <si>
    <t xml:space="preserve">SCORNAIENCHI MARIA </t>
  </si>
  <si>
    <t>BIANCHI ROSALBA</t>
  </si>
  <si>
    <t>CASTIGLIONE ANTONIO</t>
  </si>
  <si>
    <t>FILICE MARIA TERESA</t>
  </si>
  <si>
    <t>TODARO MARIA</t>
  </si>
  <si>
    <t>GIORNO MELINA</t>
  </si>
  <si>
    <t>SMERIGLIO CATERINA MARIA</t>
  </si>
  <si>
    <t>IAZZOLINO GIULIA</t>
  </si>
  <si>
    <t>VENCIA ANNA</t>
  </si>
  <si>
    <t>LUNGRO</t>
  </si>
  <si>
    <t>AVOLIO CLOTILDE MARIA</t>
  </si>
  <si>
    <t>ROSSANO</t>
  </si>
  <si>
    <t>MILITO MARIA</t>
  </si>
  <si>
    <t>ROMIO FILOMENA</t>
  </si>
  <si>
    <t xml:space="preserve">PIRILLO ISABELLA </t>
  </si>
  <si>
    <t>MILITO RITA</t>
  </si>
  <si>
    <t>SIRIANNI GRAZIELLA</t>
  </si>
  <si>
    <t>GULLUSCIO PASQUALE EUGENIO</t>
  </si>
  <si>
    <t>FALCONE LUIGI ORESTE</t>
  </si>
  <si>
    <t>CAPRISTO RITA</t>
  </si>
  <si>
    <t>GAMBA GIOVANNA</t>
  </si>
  <si>
    <t>S.MARC</t>
  </si>
  <si>
    <t>CAIRO CARLA MARIA</t>
  </si>
  <si>
    <t xml:space="preserve">PERRONE ANGELINA </t>
  </si>
  <si>
    <t>LOMBARDI GIANFRANCO</t>
  </si>
  <si>
    <t>PALMIERI NICOLETTA</t>
  </si>
  <si>
    <t>CARROZZINO VALERIA</t>
  </si>
  <si>
    <t>CAMPISE ORESTINA</t>
  </si>
  <si>
    <t>SICILIA ANTONIO GIUSEPPE</t>
  </si>
  <si>
    <t xml:space="preserve">GRAZIANO ANTONELLA </t>
  </si>
  <si>
    <t>MARTINO SALVATORE</t>
  </si>
  <si>
    <t>PISANI ALFREDO</t>
  </si>
  <si>
    <t>VATTIMO BICE</t>
  </si>
  <si>
    <t>ROMANO IGINO</t>
  </si>
  <si>
    <t>MATALONE MARIA ANTONIETTA</t>
  </si>
  <si>
    <t>CONFORTI ANNAMARIA</t>
  </si>
  <si>
    <t>AMBROSANIO BIANCA MARIA</t>
  </si>
  <si>
    <t>CE</t>
  </si>
  <si>
    <t>VORTASIO ANNA MARIA</t>
  </si>
  <si>
    <t>PUNZO ANIELLO</t>
  </si>
  <si>
    <t>BIANCO ANITA</t>
  </si>
  <si>
    <t xml:space="preserve">MAURO GIULIANA </t>
  </si>
  <si>
    <t>PERNICE MARIA</t>
  </si>
  <si>
    <t>CIPPARRONE LINA</t>
  </si>
  <si>
    <t xml:space="preserve">CALVANO MARIA GIOVANNA </t>
  </si>
  <si>
    <t>D'ACRI LUIGI</t>
  </si>
  <si>
    <t>DE VICO GIUSEPPINA</t>
  </si>
  <si>
    <t>TENUTA FRANCESCA</t>
  </si>
  <si>
    <t>AIELLO SARA GIULIA</t>
  </si>
  <si>
    <t>RUFFOLO GIUSEPPINA</t>
  </si>
  <si>
    <t>TUOTO GIACOMO</t>
  </si>
  <si>
    <t>STANCATO ELDOVICA</t>
  </si>
  <si>
    <t>ZOROBERTO LUIGINO</t>
  </si>
  <si>
    <t>GROCCIA SERGIO</t>
  </si>
  <si>
    <t xml:space="preserve">GRECO ROSANNA </t>
  </si>
  <si>
    <t>PALAMARA ANGELA</t>
  </si>
  <si>
    <t xml:space="preserve">FORTANI CATERINA </t>
  </si>
  <si>
    <t>IRACA' GIULIA</t>
  </si>
  <si>
    <t>BELLIENI GIORGIO</t>
  </si>
  <si>
    <t>LEOTTA STEFANIA</t>
  </si>
  <si>
    <t>FALDUTO MARIETTA</t>
  </si>
  <si>
    <t>CALABRO' DOMENICA</t>
  </si>
  <si>
    <t>VENTURA DOMENICA</t>
  </si>
  <si>
    <t>QUATTRONE CATERINA</t>
  </si>
  <si>
    <t>MALARA CATERINA</t>
  </si>
  <si>
    <t>OPPIDO</t>
  </si>
  <si>
    <t>BIANCO STEFANIA</t>
  </si>
  <si>
    <t>MIGLIANO INNOCENTE FRANCO</t>
  </si>
  <si>
    <t>ISGRO'  CATERINA</t>
  </si>
  <si>
    <t>RIZZO GIOVANNI</t>
  </si>
  <si>
    <t>BORRESCIO SALVATORE</t>
  </si>
  <si>
    <t>RIZZUTO FRANCESCA</t>
  </si>
  <si>
    <t>BISCARDI CARMELA IMMACOLATA</t>
  </si>
  <si>
    <t xml:space="preserve">BONIFATI  CARMELA </t>
  </si>
  <si>
    <t>NUPIERI ELEONORA</t>
  </si>
  <si>
    <t>SIRIANNI MARIA VINCENZA</t>
  </si>
  <si>
    <t>DE SALVO PIETRO</t>
  </si>
  <si>
    <t xml:space="preserve">COSTA GENOVEFFA </t>
  </si>
  <si>
    <t>MISIANO SALVATORE</t>
  </si>
  <si>
    <t>FRISINA ROSA</t>
  </si>
  <si>
    <t xml:space="preserve">GAMBARDELLA MARCELLA </t>
  </si>
  <si>
    <t>FORMICA CATERINA</t>
  </si>
  <si>
    <t xml:space="preserve">FERRARO NATALINA </t>
  </si>
  <si>
    <t>FOTI ANNAMARIA</t>
  </si>
  <si>
    <t>FRISINA FRANCESCO</t>
  </si>
  <si>
    <t>BONFIGLIO MARIA</t>
  </si>
  <si>
    <t>CARUSO VINCENZO</t>
  </si>
  <si>
    <t>TRIMARCHI CONCETTA MARIA L.</t>
  </si>
  <si>
    <t xml:space="preserve">RACOBALDO MARIA GABRIELLA </t>
  </si>
  <si>
    <t xml:space="preserve">SCARCELLA MARIA CARMELA </t>
  </si>
  <si>
    <t>ELIA ANTONELLA</t>
  </si>
  <si>
    <t>IERACE PASQUALINA</t>
  </si>
  <si>
    <t>SCANDINARO CARMELA</t>
  </si>
  <si>
    <t>FRANCO MARIA</t>
  </si>
  <si>
    <t>LAGANA' MARIA ROSARIA</t>
  </si>
  <si>
    <t>AMATO CATERINA</t>
  </si>
  <si>
    <t>SICLARI MARIO</t>
  </si>
  <si>
    <t>ACCLAVIO SANTA</t>
  </si>
  <si>
    <t>COSENTINO ANGELICA</t>
  </si>
  <si>
    <t>DIENI MARIA ANNA LUCIA</t>
  </si>
  <si>
    <t>TRIPODI MARIA</t>
  </si>
  <si>
    <t>BORRELLO CATERINA</t>
  </si>
  <si>
    <t>FAVUZZA MARIA ROSARIA</t>
  </si>
  <si>
    <t>GE</t>
  </si>
  <si>
    <t>PALMISANO ANNA MARIA</t>
  </si>
  <si>
    <t xml:space="preserve">PARISI MARIA GRAZIA </t>
  </si>
  <si>
    <t xml:space="preserve">MUSARELLA CONCETTA </t>
  </si>
  <si>
    <t>CASILE FRANCESCA</t>
  </si>
  <si>
    <t>POLIMENO ANTONIA</t>
  </si>
  <si>
    <t>ROTELLA MARIA</t>
  </si>
  <si>
    <t>NERI GRAZIA</t>
  </si>
  <si>
    <t>MOSCATO VIRGINIA</t>
  </si>
  <si>
    <t>FOTIA ELOISA</t>
  </si>
  <si>
    <t>AMODEO MARIA</t>
  </si>
  <si>
    <t>PETROCCA MARIA ANTONIA</t>
  </si>
  <si>
    <t>MALARA MARIA TERESA</t>
  </si>
  <si>
    <t>ZUCCALA' ANNUNZIATA</t>
  </si>
  <si>
    <t>CALABRO' FIORINDA</t>
  </si>
  <si>
    <t>SOTTILOTTA DOMENICA</t>
  </si>
  <si>
    <t>CALVERI ROSA FRANCESCA</t>
  </si>
  <si>
    <t xml:space="preserve">PANETTA GIOVANNA </t>
  </si>
  <si>
    <t>GIORGIO MARIA TERESA</t>
  </si>
  <si>
    <t>MARANDO NORMA</t>
  </si>
  <si>
    <t>GENTILUOMO MARIA TERESA</t>
  </si>
  <si>
    <t>TIGANO VINCENZO</t>
  </si>
  <si>
    <t>CONDO' TERESA</t>
  </si>
  <si>
    <t xml:space="preserve">DIANO TIZIANA </t>
  </si>
  <si>
    <t>PISCIUNERI ROSALBA</t>
  </si>
  <si>
    <t>TRAPASSO ROSANNA RITA</t>
  </si>
  <si>
    <t>TN</t>
  </si>
  <si>
    <t>SETTORE SECONDARIO</t>
  </si>
  <si>
    <t>MARTELLI ROSA</t>
  </si>
  <si>
    <t>CIPRIOTI RITA</t>
  </si>
  <si>
    <t>DANIELE TERESA</t>
  </si>
  <si>
    <t xml:space="preserve">MIRARCHI GRAZIELLA </t>
  </si>
  <si>
    <t xml:space="preserve">FERRO' CONCETTA </t>
  </si>
  <si>
    <t xml:space="preserve">POLIFRONI GIROLAMA </t>
  </si>
  <si>
    <t>CHILLINO COSIMO</t>
  </si>
  <si>
    <t>ANDRIZZI ANNUNZIATA</t>
  </si>
  <si>
    <t>TOTINO ANNA MARIA</t>
  </si>
  <si>
    <t>prog.</t>
  </si>
  <si>
    <t>x</t>
  </si>
  <si>
    <t>DE STEFANO ANTONIO</t>
  </si>
  <si>
    <t>CALABRIA IDA ANTONELLA</t>
  </si>
  <si>
    <t>BARBIERI CARMEN GIOVANNA</t>
  </si>
  <si>
    <t>CHIARAMONTE ANNA</t>
  </si>
  <si>
    <t>Prog</t>
  </si>
  <si>
    <t>BERLINGERI  MARIA MATTEA</t>
  </si>
  <si>
    <t>SALCINA IMMACOLATA</t>
  </si>
  <si>
    <t>QUARTIERI TERESA</t>
  </si>
  <si>
    <t>SERRANO ROSALBA C.M.</t>
  </si>
  <si>
    <t xml:space="preserve">SCARNIGLIA SERENELLA </t>
  </si>
  <si>
    <t>BECCIA ERNESTA</t>
  </si>
  <si>
    <t>FG</t>
  </si>
  <si>
    <t>CARACCIOLO GEMMA</t>
  </si>
  <si>
    <t>MOLINARO GIANFRANCO</t>
  </si>
  <si>
    <t>SMURRA PASQUALE</t>
  </si>
  <si>
    <t>CASSONE TERESA MARIA FR.</t>
  </si>
  <si>
    <t xml:space="preserve">ORIANA GIOVANNA </t>
  </si>
  <si>
    <t xml:space="preserve">PALMISANO ROSA CONSOLATA </t>
  </si>
  <si>
    <t>TARSIA CONSOLATA</t>
  </si>
  <si>
    <t>TUTTOBENE CARMELINA</t>
  </si>
  <si>
    <t xml:space="preserve">ARRUZZOLO LISETTA </t>
  </si>
  <si>
    <t>FLOCCARI GIUSEPPA CONCETTA</t>
  </si>
  <si>
    <t>PANUCCIO GABRIELLA MARIA</t>
  </si>
  <si>
    <t>SURACE CARMELO</t>
  </si>
  <si>
    <t>TRIPODI PIERA WANDA</t>
  </si>
  <si>
    <t>DIOCESI DI LOCRI  -  GERACE</t>
  </si>
  <si>
    <t xml:space="preserve">DIOCESI DI OPPIDO MAMERTINA </t>
  </si>
  <si>
    <t>DIOCESI DI REGGIO CALABRIA  -  BOVA</t>
  </si>
  <si>
    <t>DIOCESI DI SAN MARCO ARGENTANO</t>
  </si>
  <si>
    <t>DIOCESI DI ROSSANO</t>
  </si>
  <si>
    <t>DIOCESI DI LUNGRO</t>
  </si>
  <si>
    <t>DIOCESI DI COSENZA  - BISIGNANO</t>
  </si>
  <si>
    <t>DIOCESI DI CASSANO IONIO</t>
  </si>
  <si>
    <t>DIOCESI DI CROTONE  -  SANTA SEVERINA</t>
  </si>
  <si>
    <t>DIOCESI DI LAMEZIA TERME</t>
  </si>
  <si>
    <t>DIOCESI DI CATANZARO  -  SQUILLACE</t>
  </si>
  <si>
    <t>DIOCESI DI MILETO</t>
  </si>
  <si>
    <t>ISABELLO FRANCESCO</t>
  </si>
  <si>
    <t>BETTINO MARIA CONSIGLIA</t>
  </si>
  <si>
    <t>MUSCIANESI GIOVANNA</t>
  </si>
  <si>
    <t>PORTO BONACCI  TOMMASINA</t>
  </si>
  <si>
    <t>MONTAGNA NEL RUOLO</t>
  </si>
  <si>
    <t>MONTAGNA NEL N.D.R.</t>
  </si>
  <si>
    <t>PER CURA E  ASSISTENZA</t>
  </si>
  <si>
    <t xml:space="preserve">DATI ANAGRAFICI </t>
  </si>
  <si>
    <t>PROG.</t>
  </si>
  <si>
    <t xml:space="preserve">ALIMENA GIUSEPPE </t>
  </si>
  <si>
    <t>CARLOMAGNO TERESA</t>
  </si>
  <si>
    <t>CONTINUITA' NELLA SCUOLA</t>
  </si>
  <si>
    <t>CONTINUITA' NELLA SEDE</t>
  </si>
  <si>
    <t>ESPOSITO ANGIOLINA</t>
  </si>
  <si>
    <t>FILICE ANNA MARIA</t>
  </si>
  <si>
    <t>SANTACROCE ODELIA VITTORIA</t>
  </si>
  <si>
    <t>RUSSO ANNA</t>
  </si>
  <si>
    <t>CALAROTA PATRIZIA</t>
  </si>
  <si>
    <t>PORCINO CELESTINA</t>
  </si>
</sst>
</file>

<file path=xl/styles.xml><?xml version="1.0" encoding="utf-8"?>
<styleSheet xmlns="http://schemas.openxmlformats.org/spreadsheetml/2006/main">
  <numFmts count="1">
    <numFmt numFmtId="165" formatCode="dd/mm/yy"/>
  </numFmts>
  <fonts count="20"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Book Antiqua"/>
      <family val="1"/>
    </font>
    <font>
      <sz val="8"/>
      <color indexed="8"/>
      <name val="Book Antiqua"/>
      <family val="1"/>
    </font>
    <font>
      <sz val="10"/>
      <color indexed="8"/>
      <name val="Book Antiqua"/>
      <family val="1"/>
    </font>
    <font>
      <sz val="7"/>
      <color indexed="8"/>
      <name val="Calibri"/>
      <family val="2"/>
    </font>
    <font>
      <b/>
      <sz val="16"/>
      <color indexed="8"/>
      <name val="Kristen ITC"/>
      <family val="4"/>
    </font>
    <font>
      <b/>
      <sz val="14"/>
      <color indexed="8"/>
      <name val="Kristen ITC"/>
      <family val="4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Book Antiqua"/>
      <family val="1"/>
    </font>
    <font>
      <sz val="10"/>
      <name val="Calibri"/>
      <family val="2"/>
    </font>
    <font>
      <sz val="9"/>
      <name val="Book Antiqua"/>
      <family val="1"/>
    </font>
    <font>
      <sz val="8"/>
      <name val="Book Antiqua"/>
      <family val="1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2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2" fillId="0" borderId="6" xfId="0" applyFont="1" applyBorder="1"/>
    <xf numFmtId="0" fontId="2" fillId="0" borderId="7" xfId="0" applyFont="1" applyBorder="1"/>
    <xf numFmtId="0" fontId="1" fillId="0" borderId="6" xfId="0" applyFont="1" applyBorder="1"/>
    <xf numFmtId="0" fontId="4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10" xfId="0" applyFont="1" applyBorder="1"/>
    <xf numFmtId="0" fontId="1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textRotation="90" wrapText="1"/>
    </xf>
    <xf numFmtId="0" fontId="4" fillId="2" borderId="3" xfId="0" applyFont="1" applyFill="1" applyBorder="1" applyAlignment="1">
      <alignment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textRotation="90" wrapText="1"/>
    </xf>
    <xf numFmtId="0" fontId="1" fillId="2" borderId="15" xfId="0" applyFont="1" applyFill="1" applyBorder="1" applyAlignment="1">
      <alignment textRotation="90" wrapText="1"/>
    </xf>
    <xf numFmtId="0" fontId="1" fillId="2" borderId="15" xfId="0" applyFont="1" applyFill="1" applyBorder="1" applyAlignment="1">
      <alignment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9" fillId="2" borderId="15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0" borderId="16" xfId="0" applyFont="1" applyBorder="1"/>
    <xf numFmtId="0" fontId="2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textRotation="90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5" fillId="0" borderId="15" xfId="0" applyFont="1" applyBorder="1"/>
    <xf numFmtId="0" fontId="0" fillId="0" borderId="0" xfId="0" applyFont="1"/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0" fillId="2" borderId="3" xfId="0" applyFont="1" applyFill="1" applyBorder="1" applyAlignment="1">
      <alignment textRotation="90" wrapText="1"/>
    </xf>
    <xf numFmtId="0" fontId="0" fillId="2" borderId="3" xfId="0" applyFont="1" applyFill="1" applyBorder="1" applyAlignment="1">
      <alignment horizontal="center" vertical="center" textRotation="90" wrapText="1"/>
    </xf>
    <xf numFmtId="0" fontId="0" fillId="2" borderId="3" xfId="0" applyFont="1" applyFill="1" applyBorder="1" applyAlignment="1">
      <alignment vertical="center" textRotation="90" wrapText="1"/>
    </xf>
    <xf numFmtId="0" fontId="0" fillId="2" borderId="5" xfId="0" applyFont="1" applyFill="1" applyBorder="1" applyAlignment="1">
      <alignment horizontal="center" vertical="center" textRotation="90" wrapText="1"/>
    </xf>
    <xf numFmtId="0" fontId="0" fillId="2" borderId="3" xfId="0" applyFont="1" applyFill="1" applyBorder="1" applyAlignment="1">
      <alignment horizont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0" fillId="0" borderId="13" xfId="0" applyFont="1" applyBorder="1"/>
    <xf numFmtId="0" fontId="0" fillId="0" borderId="17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0" fillId="2" borderId="15" xfId="0" applyFont="1" applyFill="1" applyBorder="1" applyAlignment="1">
      <alignment textRotation="90" wrapText="1"/>
    </xf>
    <xf numFmtId="0" fontId="0" fillId="2" borderId="1" xfId="0" applyFont="1" applyFill="1" applyBorder="1" applyAlignment="1">
      <alignment vertical="center" textRotation="90" wrapText="1"/>
    </xf>
    <xf numFmtId="0" fontId="0" fillId="2" borderId="1" xfId="0" applyFont="1" applyFill="1" applyBorder="1" applyAlignment="1">
      <alignment textRotation="90" wrapText="1"/>
    </xf>
    <xf numFmtId="0" fontId="0" fillId="2" borderId="14" xfId="0" applyFont="1" applyFill="1" applyBorder="1" applyAlignment="1">
      <alignment horizontal="center" vertical="center" textRotation="90" wrapText="1"/>
    </xf>
    <xf numFmtId="0" fontId="0" fillId="2" borderId="15" xfId="0" applyFont="1" applyFill="1" applyBorder="1" applyAlignment="1">
      <alignment horizontal="center" textRotation="90" wrapText="1"/>
    </xf>
    <xf numFmtId="0" fontId="0" fillId="2" borderId="1" xfId="0" applyFont="1" applyFill="1" applyBorder="1" applyAlignment="1">
      <alignment horizont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2" fillId="3" borderId="0" xfId="0" applyFont="1" applyFill="1"/>
    <xf numFmtId="0" fontId="5" fillId="0" borderId="10" xfId="0" applyFont="1" applyBorder="1"/>
    <xf numFmtId="0" fontId="0" fillId="0" borderId="10" xfId="0" applyFont="1" applyBorder="1"/>
    <xf numFmtId="0" fontId="0" fillId="3" borderId="3" xfId="0" applyFont="1" applyFill="1" applyBorder="1" applyAlignment="1">
      <alignment horizontal="center" textRotation="90" wrapText="1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15" fillId="0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2" fillId="3" borderId="15" xfId="0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6" fillId="3" borderId="17" xfId="0" applyFont="1" applyFill="1" applyBorder="1"/>
    <xf numFmtId="0" fontId="7" fillId="3" borderId="1" xfId="0" applyFont="1" applyFill="1" applyBorder="1"/>
    <xf numFmtId="0" fontId="5" fillId="3" borderId="1" xfId="0" applyFont="1" applyFill="1" applyBorder="1"/>
    <xf numFmtId="0" fontId="5" fillId="3" borderId="17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2" fillId="3" borderId="19" xfId="0" applyFont="1" applyFill="1" applyBorder="1"/>
    <xf numFmtId="0" fontId="6" fillId="3" borderId="20" xfId="0" applyFont="1" applyFill="1" applyBorder="1"/>
    <xf numFmtId="165" fontId="6" fillId="3" borderId="20" xfId="0" applyNumberFormat="1" applyFont="1" applyFill="1" applyBorder="1"/>
    <xf numFmtId="0" fontId="6" fillId="3" borderId="21" xfId="0" applyFont="1" applyFill="1" applyBorder="1"/>
    <xf numFmtId="0" fontId="7" fillId="3" borderId="20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Alignment="1">
      <alignment horizontal="center"/>
    </xf>
    <xf numFmtId="0" fontId="8" fillId="3" borderId="1" xfId="0" applyFont="1" applyFill="1" applyBorder="1"/>
    <xf numFmtId="165" fontId="8" fillId="3" borderId="1" xfId="0" applyNumberFormat="1" applyFont="1" applyFill="1" applyBorder="1"/>
    <xf numFmtId="0" fontId="8" fillId="3" borderId="14" xfId="0" applyFont="1" applyFill="1" applyBorder="1"/>
    <xf numFmtId="0" fontId="8" fillId="3" borderId="13" xfId="0" applyFont="1" applyFill="1" applyBorder="1"/>
    <xf numFmtId="0" fontId="2" fillId="3" borderId="13" xfId="0" applyFont="1" applyFill="1" applyBorder="1"/>
    <xf numFmtId="0" fontId="2" fillId="3" borderId="17" xfId="0" applyFont="1" applyFill="1" applyBorder="1"/>
    <xf numFmtId="0" fontId="2" fillId="3" borderId="14" xfId="0" applyFont="1" applyFill="1" applyBorder="1"/>
    <xf numFmtId="0" fontId="6" fillId="3" borderId="14" xfId="0" applyFont="1" applyFill="1" applyBorder="1"/>
    <xf numFmtId="0" fontId="7" fillId="3" borderId="13" xfId="0" applyFont="1" applyFill="1" applyBorder="1"/>
    <xf numFmtId="0" fontId="5" fillId="3" borderId="13" xfId="0" applyFont="1" applyFill="1" applyBorder="1"/>
    <xf numFmtId="0" fontId="17" fillId="3" borderId="1" xfId="0" applyFont="1" applyFill="1" applyBorder="1"/>
    <xf numFmtId="165" fontId="17" fillId="3" borderId="1" xfId="0" applyNumberFormat="1" applyFont="1" applyFill="1" applyBorder="1"/>
    <xf numFmtId="0" fontId="17" fillId="3" borderId="14" xfId="0" applyFont="1" applyFill="1" applyBorder="1"/>
    <xf numFmtId="0" fontId="18" fillId="3" borderId="13" xfId="0" applyFont="1" applyFill="1" applyBorder="1"/>
    <xf numFmtId="0" fontId="18" fillId="3" borderId="1" xfId="0" applyFont="1" applyFill="1" applyBorder="1"/>
    <xf numFmtId="0" fontId="19" fillId="3" borderId="13" xfId="0" applyFont="1" applyFill="1" applyBorder="1"/>
    <xf numFmtId="0" fontId="19" fillId="3" borderId="1" xfId="0" applyFont="1" applyFill="1" applyBorder="1"/>
    <xf numFmtId="0" fontId="19" fillId="3" borderId="17" xfId="0" applyFont="1" applyFill="1" applyBorder="1"/>
    <xf numFmtId="0" fontId="19" fillId="3" borderId="14" xfId="0" applyFont="1" applyFill="1" applyBorder="1"/>
    <xf numFmtId="0" fontId="19" fillId="3" borderId="15" xfId="0" applyFont="1" applyFill="1" applyBorder="1"/>
    <xf numFmtId="0" fontId="16" fillId="3" borderId="14" xfId="0" applyFont="1" applyFill="1" applyBorder="1"/>
    <xf numFmtId="0" fontId="16" fillId="3" borderId="19" xfId="0" applyFont="1" applyFill="1" applyBorder="1"/>
    <xf numFmtId="0" fontId="5" fillId="3" borderId="0" xfId="0" applyFont="1" applyFill="1" applyBorder="1"/>
    <xf numFmtId="0" fontId="6" fillId="3" borderId="13" xfId="0" applyFont="1" applyFill="1" applyBorder="1"/>
    <xf numFmtId="0" fontId="5" fillId="3" borderId="19" xfId="0" applyFont="1" applyFill="1" applyBorder="1"/>
    <xf numFmtId="0" fontId="6" fillId="3" borderId="24" xfId="0" applyFont="1" applyFill="1" applyBorder="1"/>
    <xf numFmtId="0" fontId="6" fillId="3" borderId="22" xfId="0" applyFont="1" applyFill="1" applyBorder="1"/>
    <xf numFmtId="0" fontId="5" fillId="3" borderId="25" xfId="0" applyFont="1" applyFill="1" applyBorder="1"/>
    <xf numFmtId="0" fontId="0" fillId="3" borderId="15" xfId="0" applyFont="1" applyFill="1" applyBorder="1"/>
    <xf numFmtId="0" fontId="15" fillId="3" borderId="1" xfId="0" applyFont="1" applyFill="1" applyBorder="1"/>
    <xf numFmtId="165" fontId="15" fillId="3" borderId="1" xfId="0" applyNumberFormat="1" applyFont="1" applyFill="1" applyBorder="1"/>
    <xf numFmtId="0" fontId="15" fillId="3" borderId="14" xfId="0" applyFont="1" applyFill="1" applyBorder="1"/>
    <xf numFmtId="0" fontId="0" fillId="3" borderId="13" xfId="0" applyFont="1" applyFill="1" applyBorder="1"/>
    <xf numFmtId="0" fontId="0" fillId="3" borderId="1" xfId="0" applyFont="1" applyFill="1" applyBorder="1"/>
    <xf numFmtId="0" fontId="0" fillId="3" borderId="17" xfId="0" applyFont="1" applyFill="1" applyBorder="1"/>
    <xf numFmtId="0" fontId="0" fillId="3" borderId="14" xfId="0" applyFont="1" applyFill="1" applyBorder="1"/>
    <xf numFmtId="0" fontId="0" fillId="3" borderId="19" xfId="0" applyFont="1" applyFill="1" applyBorder="1"/>
    <xf numFmtId="0" fontId="15" fillId="3" borderId="20" xfId="0" applyFont="1" applyFill="1" applyBorder="1"/>
    <xf numFmtId="165" fontId="15" fillId="3" borderId="20" xfId="0" applyNumberFormat="1" applyFont="1" applyFill="1" applyBorder="1"/>
    <xf numFmtId="0" fontId="15" fillId="3" borderId="22" xfId="0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0" fontId="0" fillId="3" borderId="23" xfId="0" applyFont="1" applyFill="1" applyBorder="1"/>
    <xf numFmtId="0" fontId="0" fillId="3" borderId="25" xfId="0" applyFont="1" applyFill="1" applyBorder="1"/>
    <xf numFmtId="0" fontId="15" fillId="3" borderId="13" xfId="0" applyFont="1" applyFill="1" applyBorder="1"/>
    <xf numFmtId="0" fontId="15" fillId="3" borderId="17" xfId="0" applyFont="1" applyFill="1" applyBorder="1"/>
    <xf numFmtId="14" fontId="15" fillId="3" borderId="1" xfId="0" applyNumberFormat="1" applyFont="1" applyFill="1" applyBorder="1"/>
    <xf numFmtId="0" fontId="2" fillId="3" borderId="23" xfId="0" applyFont="1" applyFill="1" applyBorder="1"/>
    <xf numFmtId="0" fontId="7" fillId="3" borderId="24" xfId="0" applyFont="1" applyFill="1" applyBorder="1"/>
    <xf numFmtId="0" fontId="5" fillId="3" borderId="24" xfId="0" applyFont="1" applyFill="1" applyBorder="1"/>
    <xf numFmtId="0" fontId="2" fillId="3" borderId="25" xfId="0" applyFont="1" applyFill="1" applyBorder="1"/>
    <xf numFmtId="0" fontId="15" fillId="3" borderId="2" xfId="0" applyFont="1" applyFill="1" applyBorder="1"/>
    <xf numFmtId="165" fontId="15" fillId="3" borderId="2" xfId="0" applyNumberFormat="1" applyFont="1" applyFill="1" applyBorder="1"/>
    <xf numFmtId="0" fontId="15" fillId="3" borderId="26" xfId="0" applyFont="1" applyFill="1" applyBorder="1"/>
    <xf numFmtId="0" fontId="15" fillId="3" borderId="3" xfId="0" applyFont="1" applyFill="1" applyBorder="1"/>
    <xf numFmtId="0" fontId="0" fillId="3" borderId="3" xfId="0" applyFont="1" applyFill="1" applyBorder="1"/>
    <xf numFmtId="0" fontId="0" fillId="3" borderId="2" xfId="0" applyFont="1" applyFill="1" applyBorder="1"/>
    <xf numFmtId="0" fontId="0" fillId="3" borderId="27" xfId="0" applyFont="1" applyFill="1" applyBorder="1"/>
    <xf numFmtId="0" fontId="0" fillId="3" borderId="26" xfId="0" applyFont="1" applyFill="1" applyBorder="1"/>
    <xf numFmtId="0" fontId="0" fillId="3" borderId="11" xfId="0" applyFont="1" applyFill="1" applyBorder="1"/>
    <xf numFmtId="0" fontId="0" fillId="3" borderId="28" xfId="0" applyFont="1" applyFill="1" applyBorder="1"/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28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4" fillId="2" borderId="3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textRotation="90" wrapText="1"/>
    </xf>
    <xf numFmtId="0" fontId="14" fillId="2" borderId="28" xfId="0" applyFont="1" applyFill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0" fillId="0" borderId="17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2" borderId="4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4" xfId="0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"/>
  <sheetViews>
    <sheetView zoomScale="85" zoomScaleNormal="85" workbookViewId="0">
      <selection activeCell="E18" sqref="E18:F18"/>
    </sheetView>
  </sheetViews>
  <sheetFormatPr defaultColWidth="9.109375" defaultRowHeight="13.8"/>
  <cols>
    <col min="1" max="1" width="3.88671875" style="1" customWidth="1"/>
    <col min="2" max="2" width="29.44140625" style="1" customWidth="1"/>
    <col min="3" max="3" width="8.109375" style="1" customWidth="1"/>
    <col min="4" max="4" width="3.44140625" style="1" customWidth="1"/>
    <col min="5" max="5" width="3.44140625" style="3" customWidth="1"/>
    <col min="6" max="6" width="9" style="3" bestFit="1" customWidth="1"/>
    <col min="7" max="18" width="4.5546875" style="5" customWidth="1"/>
    <col min="19" max="19" width="5.88671875" style="5" customWidth="1"/>
    <col min="20" max="20" width="6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32" width="4" style="5" customWidth="1"/>
    <col min="33" max="33" width="5" style="5" customWidth="1"/>
    <col min="34" max="34" width="4.109375" style="5" customWidth="1"/>
    <col min="35" max="35" width="5" style="5" customWidth="1"/>
    <col min="36" max="36" width="4.44140625" style="5" customWidth="1"/>
    <col min="37" max="47" width="5" style="5" customWidth="1"/>
    <col min="48" max="48" width="5.109375" style="5" customWidth="1"/>
    <col min="49" max="16384" width="9.109375" style="1"/>
  </cols>
  <sheetData>
    <row r="1" spans="1:48" ht="26.25" customHeight="1">
      <c r="A1" s="187" t="s">
        <v>328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32.25" customHeight="1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193" t="s">
        <v>340</v>
      </c>
      <c r="B3" s="194"/>
      <c r="C3" s="194"/>
      <c r="D3" s="195"/>
      <c r="E3" s="22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ht="141.6">
      <c r="A4" s="23" t="s">
        <v>341</v>
      </c>
      <c r="B4" s="9" t="s">
        <v>0</v>
      </c>
      <c r="C4" s="198" t="s">
        <v>1</v>
      </c>
      <c r="D4" s="199"/>
      <c r="E4" s="6"/>
      <c r="F4" s="7"/>
      <c r="G4" s="25" t="s">
        <v>2</v>
      </c>
      <c r="H4" s="25" t="s">
        <v>3</v>
      </c>
      <c r="I4" s="25" t="s">
        <v>337</v>
      </c>
      <c r="J4" s="25" t="s">
        <v>3</v>
      </c>
      <c r="K4" s="25" t="s">
        <v>4</v>
      </c>
      <c r="L4" s="25" t="s">
        <v>3</v>
      </c>
      <c r="M4" s="25" t="s">
        <v>338</v>
      </c>
      <c r="N4" s="25" t="s">
        <v>3</v>
      </c>
      <c r="O4" s="29" t="s">
        <v>344</v>
      </c>
      <c r="P4" s="25" t="s">
        <v>3</v>
      </c>
      <c r="Q4" s="25" t="s">
        <v>345</v>
      </c>
      <c r="R4" s="25" t="s">
        <v>3</v>
      </c>
      <c r="S4" s="14" t="s">
        <v>5</v>
      </c>
      <c r="T4" s="26" t="s">
        <v>31</v>
      </c>
      <c r="U4" s="12" t="s">
        <v>3</v>
      </c>
      <c r="V4" s="27" t="s">
        <v>7</v>
      </c>
      <c r="W4" s="12" t="s">
        <v>3</v>
      </c>
      <c r="X4" s="26" t="s">
        <v>13</v>
      </c>
      <c r="Y4" s="12" t="s">
        <v>3</v>
      </c>
      <c r="Z4" s="26" t="s">
        <v>14</v>
      </c>
      <c r="AA4" s="12" t="s">
        <v>3</v>
      </c>
      <c r="AB4" s="14" t="s">
        <v>5</v>
      </c>
      <c r="AC4" s="12" t="s">
        <v>8</v>
      </c>
      <c r="AD4" s="12" t="s">
        <v>9</v>
      </c>
      <c r="AE4" s="28" t="s">
        <v>10</v>
      </c>
      <c r="AF4" s="11" t="s">
        <v>15</v>
      </c>
      <c r="AG4" s="12" t="s">
        <v>3</v>
      </c>
      <c r="AH4" s="11" t="s">
        <v>16</v>
      </c>
      <c r="AI4" s="12" t="s">
        <v>3</v>
      </c>
      <c r="AJ4" s="11" t="s">
        <v>17</v>
      </c>
      <c r="AK4" s="12" t="s">
        <v>3</v>
      </c>
      <c r="AL4" s="11" t="s">
        <v>18</v>
      </c>
      <c r="AM4" s="12" t="s">
        <v>3</v>
      </c>
      <c r="AN4" s="11" t="s">
        <v>19</v>
      </c>
      <c r="AO4" s="12" t="s">
        <v>3</v>
      </c>
      <c r="AP4" s="11" t="s">
        <v>20</v>
      </c>
      <c r="AQ4" s="12" t="s">
        <v>3</v>
      </c>
      <c r="AR4" s="11" t="s">
        <v>21</v>
      </c>
      <c r="AS4" s="12" t="s">
        <v>3</v>
      </c>
      <c r="AT4" s="13" t="s">
        <v>25</v>
      </c>
      <c r="AU4" s="14" t="s">
        <v>22</v>
      </c>
      <c r="AV4" s="197"/>
    </row>
    <row r="5" spans="1:48" s="87" customFormat="1" ht="15" customHeight="1">
      <c r="A5" s="105">
        <v>1</v>
      </c>
      <c r="B5" s="106" t="s">
        <v>227</v>
      </c>
      <c r="C5" s="107">
        <v>19767</v>
      </c>
      <c r="D5" s="108" t="s">
        <v>67</v>
      </c>
      <c r="E5" s="109" t="s">
        <v>29</v>
      </c>
      <c r="F5" s="109" t="s">
        <v>135</v>
      </c>
      <c r="G5" s="110">
        <v>9</v>
      </c>
      <c r="H5" s="110">
        <f t="shared" ref="H5:H18" si="0">G5*6</f>
        <v>54</v>
      </c>
      <c r="I5" s="110"/>
      <c r="J5" s="110">
        <f t="shared" ref="J5:J18" si="1">I5*6</f>
        <v>0</v>
      </c>
      <c r="K5" s="110">
        <v>27</v>
      </c>
      <c r="L5" s="110">
        <f t="shared" ref="L5:L18" si="2">IF(K5&gt;4,K5*2+4,K5*3)</f>
        <v>58</v>
      </c>
      <c r="M5" s="111"/>
      <c r="N5" s="110">
        <f t="shared" ref="N5:N17" si="3">IF(M5&gt;4,M5*2+4,M5*3)</f>
        <v>0</v>
      </c>
      <c r="O5" s="111">
        <v>5</v>
      </c>
      <c r="P5" s="111">
        <f t="shared" ref="P5:P18" si="4">O5*2</f>
        <v>10</v>
      </c>
      <c r="Q5" s="111"/>
      <c r="R5" s="111">
        <f t="shared" ref="R5:R18" si="5">Q5*1</f>
        <v>0</v>
      </c>
      <c r="S5" s="112">
        <f t="shared" ref="S5:S18" si="6">H5+J5+L5+N5+P5+R5</f>
        <v>122</v>
      </c>
      <c r="T5" s="113"/>
      <c r="U5" s="110">
        <f t="shared" ref="U5:U18" si="7">IF(T5=0,0,6)</f>
        <v>0</v>
      </c>
      <c r="V5" s="110"/>
      <c r="W5" s="110">
        <f t="shared" ref="W5:W18" si="8">V5*4</f>
        <v>0</v>
      </c>
      <c r="X5" s="110"/>
      <c r="Y5" s="110">
        <f t="shared" ref="Y5:Y18" si="9">X5*3</f>
        <v>0</v>
      </c>
      <c r="Z5" s="110"/>
      <c r="AA5" s="110">
        <f t="shared" ref="AA5:AA18" si="10">IF(Z5=0,0,6)</f>
        <v>0</v>
      </c>
      <c r="AB5" s="112">
        <f t="shared" ref="AB5:AB18" si="11">U5+W5+Y5+AA5</f>
        <v>0</v>
      </c>
      <c r="AC5" s="113"/>
      <c r="AD5" s="110"/>
      <c r="AE5" s="112"/>
      <c r="AF5" s="113">
        <v>1</v>
      </c>
      <c r="AG5" s="110">
        <f t="shared" ref="AG5:AG18" si="12">AF5*12</f>
        <v>12</v>
      </c>
      <c r="AH5" s="110"/>
      <c r="AI5" s="110">
        <f t="shared" ref="AI5:AI18" si="13">AH5*5</f>
        <v>0</v>
      </c>
      <c r="AJ5" s="110"/>
      <c r="AK5" s="110">
        <f t="shared" ref="AK5:AK18" si="14">AJ5*3</f>
        <v>0</v>
      </c>
      <c r="AL5" s="110"/>
      <c r="AM5" s="110">
        <f t="shared" ref="AM5:AM18" si="15">AL5*1</f>
        <v>0</v>
      </c>
      <c r="AN5" s="110"/>
      <c r="AO5" s="110">
        <f t="shared" ref="AO5:AO18" si="16">AN5*5</f>
        <v>0</v>
      </c>
      <c r="AP5" s="110"/>
      <c r="AQ5" s="110">
        <f t="shared" ref="AQ5:AQ18" si="17">AP5*5</f>
        <v>0</v>
      </c>
      <c r="AR5" s="110"/>
      <c r="AS5" s="110">
        <f t="shared" ref="AS5:AS18" si="18">AR5*1</f>
        <v>0</v>
      </c>
      <c r="AT5" s="110">
        <f t="shared" ref="AT5:AT18" si="19">IF(AI5+AK5+AM5+AO5+AQ5+AS5&gt;10,10,AI5+AK5+AM5+AO5+AQ5+AS5)</f>
        <v>0</v>
      </c>
      <c r="AU5" s="112">
        <f t="shared" ref="AU5:AU18" si="20">AG5+AT5</f>
        <v>12</v>
      </c>
      <c r="AV5" s="114">
        <f t="shared" ref="AV5:AV18" si="21">S5+AB5+AU5</f>
        <v>134</v>
      </c>
    </row>
    <row r="6" spans="1:48" s="87" customFormat="1">
      <c r="A6" s="105">
        <v>2</v>
      </c>
      <c r="B6" s="106" t="s">
        <v>304</v>
      </c>
      <c r="C6" s="107">
        <v>19574</v>
      </c>
      <c r="D6" s="108" t="s">
        <v>67</v>
      </c>
      <c r="E6" s="109" t="s">
        <v>29</v>
      </c>
      <c r="F6" s="109" t="s">
        <v>135</v>
      </c>
      <c r="G6" s="110">
        <v>9</v>
      </c>
      <c r="H6" s="110">
        <f t="shared" si="0"/>
        <v>54</v>
      </c>
      <c r="I6" s="110"/>
      <c r="J6" s="110">
        <f t="shared" si="1"/>
        <v>0</v>
      </c>
      <c r="K6" s="110">
        <v>24</v>
      </c>
      <c r="L6" s="110">
        <f t="shared" si="2"/>
        <v>52</v>
      </c>
      <c r="M6" s="111"/>
      <c r="N6" s="110">
        <f t="shared" si="3"/>
        <v>0</v>
      </c>
      <c r="O6" s="111">
        <v>5</v>
      </c>
      <c r="P6" s="111">
        <f t="shared" si="4"/>
        <v>10</v>
      </c>
      <c r="Q6" s="111"/>
      <c r="R6" s="111">
        <f t="shared" si="5"/>
        <v>0</v>
      </c>
      <c r="S6" s="112">
        <f t="shared" si="6"/>
        <v>116</v>
      </c>
      <c r="T6" s="113"/>
      <c r="U6" s="110">
        <f t="shared" si="7"/>
        <v>0</v>
      </c>
      <c r="V6" s="110"/>
      <c r="W6" s="110">
        <f t="shared" si="8"/>
        <v>0</v>
      </c>
      <c r="X6" s="110"/>
      <c r="Y6" s="110">
        <f t="shared" si="9"/>
        <v>0</v>
      </c>
      <c r="Z6" s="110"/>
      <c r="AA6" s="110">
        <f t="shared" si="10"/>
        <v>0</v>
      </c>
      <c r="AB6" s="112">
        <f t="shared" si="11"/>
        <v>0</v>
      </c>
      <c r="AC6" s="113"/>
      <c r="AD6" s="110"/>
      <c r="AE6" s="112"/>
      <c r="AF6" s="113">
        <v>1</v>
      </c>
      <c r="AG6" s="110">
        <f t="shared" si="12"/>
        <v>12</v>
      </c>
      <c r="AH6" s="110">
        <v>1</v>
      </c>
      <c r="AI6" s="110">
        <f t="shared" si="13"/>
        <v>5</v>
      </c>
      <c r="AJ6" s="110"/>
      <c r="AK6" s="110">
        <f t="shared" si="14"/>
        <v>0</v>
      </c>
      <c r="AL6" s="110"/>
      <c r="AM6" s="110">
        <f t="shared" si="15"/>
        <v>0</v>
      </c>
      <c r="AN6" s="110"/>
      <c r="AO6" s="110">
        <f t="shared" si="16"/>
        <v>0</v>
      </c>
      <c r="AP6" s="110"/>
      <c r="AQ6" s="110">
        <f t="shared" si="17"/>
        <v>0</v>
      </c>
      <c r="AR6" s="110"/>
      <c r="AS6" s="110">
        <f t="shared" si="18"/>
        <v>0</v>
      </c>
      <c r="AT6" s="110">
        <f t="shared" si="19"/>
        <v>5</v>
      </c>
      <c r="AU6" s="112">
        <f t="shared" si="20"/>
        <v>17</v>
      </c>
      <c r="AV6" s="114">
        <f t="shared" si="21"/>
        <v>133</v>
      </c>
    </row>
    <row r="7" spans="1:48" s="87" customFormat="1">
      <c r="A7" s="105">
        <v>3</v>
      </c>
      <c r="B7" s="106" t="s">
        <v>228</v>
      </c>
      <c r="C7" s="107">
        <v>19909</v>
      </c>
      <c r="D7" s="108" t="s">
        <v>67</v>
      </c>
      <c r="E7" s="109" t="s">
        <v>29</v>
      </c>
      <c r="F7" s="109" t="s">
        <v>135</v>
      </c>
      <c r="G7" s="110">
        <v>9</v>
      </c>
      <c r="H7" s="110">
        <f t="shared" si="0"/>
        <v>54</v>
      </c>
      <c r="I7" s="110"/>
      <c r="J7" s="110">
        <f t="shared" si="1"/>
        <v>0</v>
      </c>
      <c r="K7" s="110">
        <v>24</v>
      </c>
      <c r="L7" s="110">
        <f t="shared" si="2"/>
        <v>52</v>
      </c>
      <c r="M7" s="111"/>
      <c r="N7" s="110">
        <f t="shared" si="3"/>
        <v>0</v>
      </c>
      <c r="O7" s="111">
        <v>5</v>
      </c>
      <c r="P7" s="111">
        <f t="shared" si="4"/>
        <v>10</v>
      </c>
      <c r="Q7" s="111"/>
      <c r="R7" s="111">
        <f t="shared" si="5"/>
        <v>0</v>
      </c>
      <c r="S7" s="112">
        <f t="shared" si="6"/>
        <v>116</v>
      </c>
      <c r="T7" s="113"/>
      <c r="U7" s="110">
        <f t="shared" si="7"/>
        <v>0</v>
      </c>
      <c r="V7" s="110"/>
      <c r="W7" s="110">
        <f t="shared" si="8"/>
        <v>0</v>
      </c>
      <c r="X7" s="110"/>
      <c r="Y7" s="110">
        <f t="shared" si="9"/>
        <v>0</v>
      </c>
      <c r="Z7" s="110"/>
      <c r="AA7" s="110">
        <f t="shared" si="10"/>
        <v>0</v>
      </c>
      <c r="AB7" s="112">
        <f t="shared" si="11"/>
        <v>0</v>
      </c>
      <c r="AC7" s="113"/>
      <c r="AD7" s="110"/>
      <c r="AE7" s="112"/>
      <c r="AF7" s="113">
        <v>1</v>
      </c>
      <c r="AG7" s="110">
        <f t="shared" si="12"/>
        <v>12</v>
      </c>
      <c r="AH7" s="110"/>
      <c r="AI7" s="110">
        <f t="shared" si="13"/>
        <v>0</v>
      </c>
      <c r="AJ7" s="110"/>
      <c r="AK7" s="110">
        <f t="shared" si="14"/>
        <v>0</v>
      </c>
      <c r="AL7" s="110"/>
      <c r="AM7" s="110">
        <f t="shared" si="15"/>
        <v>0</v>
      </c>
      <c r="AN7" s="110">
        <v>1</v>
      </c>
      <c r="AO7" s="110">
        <f t="shared" si="16"/>
        <v>5</v>
      </c>
      <c r="AP7" s="110"/>
      <c r="AQ7" s="110">
        <f t="shared" si="17"/>
        <v>0</v>
      </c>
      <c r="AR7" s="110"/>
      <c r="AS7" s="110">
        <f t="shared" si="18"/>
        <v>0</v>
      </c>
      <c r="AT7" s="110">
        <f t="shared" si="19"/>
        <v>5</v>
      </c>
      <c r="AU7" s="112">
        <f t="shared" si="20"/>
        <v>17</v>
      </c>
      <c r="AV7" s="114">
        <f t="shared" si="21"/>
        <v>133</v>
      </c>
    </row>
    <row r="8" spans="1:48" s="87" customFormat="1">
      <c r="A8" s="105">
        <v>4</v>
      </c>
      <c r="B8" s="106" t="s">
        <v>139</v>
      </c>
      <c r="C8" s="107">
        <v>18694</v>
      </c>
      <c r="D8" s="108" t="s">
        <v>67</v>
      </c>
      <c r="E8" s="109" t="s">
        <v>29</v>
      </c>
      <c r="F8" s="109" t="s">
        <v>135</v>
      </c>
      <c r="G8" s="110">
        <v>9</v>
      </c>
      <c r="H8" s="110">
        <f t="shared" si="0"/>
        <v>54</v>
      </c>
      <c r="I8" s="110"/>
      <c r="J8" s="110">
        <f t="shared" si="1"/>
        <v>0</v>
      </c>
      <c r="K8" s="110">
        <v>26</v>
      </c>
      <c r="L8" s="110">
        <f t="shared" si="2"/>
        <v>56</v>
      </c>
      <c r="M8" s="111"/>
      <c r="N8" s="110">
        <f t="shared" si="3"/>
        <v>0</v>
      </c>
      <c r="O8" s="111">
        <v>5</v>
      </c>
      <c r="P8" s="111">
        <f t="shared" si="4"/>
        <v>10</v>
      </c>
      <c r="Q8" s="111"/>
      <c r="R8" s="111">
        <f t="shared" si="5"/>
        <v>0</v>
      </c>
      <c r="S8" s="112">
        <f t="shared" si="6"/>
        <v>120</v>
      </c>
      <c r="T8" s="113"/>
      <c r="U8" s="110">
        <f t="shared" si="7"/>
        <v>0</v>
      </c>
      <c r="V8" s="110"/>
      <c r="W8" s="110">
        <f t="shared" si="8"/>
        <v>0</v>
      </c>
      <c r="X8" s="110"/>
      <c r="Y8" s="110">
        <f t="shared" si="9"/>
        <v>0</v>
      </c>
      <c r="Z8" s="110"/>
      <c r="AA8" s="110">
        <f t="shared" si="10"/>
        <v>0</v>
      </c>
      <c r="AB8" s="112">
        <f t="shared" si="11"/>
        <v>0</v>
      </c>
      <c r="AC8" s="113"/>
      <c r="AD8" s="110"/>
      <c r="AE8" s="112"/>
      <c r="AF8" s="113">
        <v>1</v>
      </c>
      <c r="AG8" s="110">
        <f t="shared" si="12"/>
        <v>12</v>
      </c>
      <c r="AH8" s="110"/>
      <c r="AI8" s="110">
        <f t="shared" si="13"/>
        <v>0</v>
      </c>
      <c r="AJ8" s="110"/>
      <c r="AK8" s="110">
        <f t="shared" si="14"/>
        <v>0</v>
      </c>
      <c r="AL8" s="110"/>
      <c r="AM8" s="110">
        <f t="shared" si="15"/>
        <v>0</v>
      </c>
      <c r="AN8" s="110"/>
      <c r="AO8" s="110">
        <f t="shared" si="16"/>
        <v>0</v>
      </c>
      <c r="AP8" s="110"/>
      <c r="AQ8" s="110">
        <f t="shared" si="17"/>
        <v>0</v>
      </c>
      <c r="AR8" s="110"/>
      <c r="AS8" s="110">
        <f t="shared" si="18"/>
        <v>0</v>
      </c>
      <c r="AT8" s="110">
        <f t="shared" si="19"/>
        <v>0</v>
      </c>
      <c r="AU8" s="112">
        <f t="shared" si="20"/>
        <v>12</v>
      </c>
      <c r="AV8" s="114">
        <f t="shared" si="21"/>
        <v>132</v>
      </c>
    </row>
    <row r="9" spans="1:48" s="87" customFormat="1">
      <c r="A9" s="105">
        <v>5</v>
      </c>
      <c r="B9" s="106" t="s">
        <v>137</v>
      </c>
      <c r="C9" s="107">
        <v>20050</v>
      </c>
      <c r="D9" s="108" t="s">
        <v>67</v>
      </c>
      <c r="E9" s="109" t="s">
        <v>29</v>
      </c>
      <c r="F9" s="109" t="s">
        <v>135</v>
      </c>
      <c r="G9" s="110">
        <v>9</v>
      </c>
      <c r="H9" s="110">
        <f t="shared" si="0"/>
        <v>54</v>
      </c>
      <c r="I9" s="110"/>
      <c r="J9" s="110">
        <f t="shared" si="1"/>
        <v>0</v>
      </c>
      <c r="K9" s="110">
        <v>24</v>
      </c>
      <c r="L9" s="110">
        <f t="shared" si="2"/>
        <v>52</v>
      </c>
      <c r="M9" s="111"/>
      <c r="N9" s="110">
        <f t="shared" si="3"/>
        <v>0</v>
      </c>
      <c r="O9" s="111">
        <v>5</v>
      </c>
      <c r="P9" s="111">
        <f t="shared" si="4"/>
        <v>10</v>
      </c>
      <c r="Q9" s="111"/>
      <c r="R9" s="111">
        <f t="shared" si="5"/>
        <v>0</v>
      </c>
      <c r="S9" s="112">
        <f t="shared" si="6"/>
        <v>116</v>
      </c>
      <c r="T9" s="113"/>
      <c r="U9" s="110">
        <f t="shared" si="7"/>
        <v>0</v>
      </c>
      <c r="V9" s="110"/>
      <c r="W9" s="110">
        <f t="shared" si="8"/>
        <v>0</v>
      </c>
      <c r="X9" s="110"/>
      <c r="Y9" s="110">
        <f t="shared" si="9"/>
        <v>0</v>
      </c>
      <c r="Z9" s="110"/>
      <c r="AA9" s="110">
        <f t="shared" si="10"/>
        <v>0</v>
      </c>
      <c r="AB9" s="112">
        <f t="shared" si="11"/>
        <v>0</v>
      </c>
      <c r="AC9" s="113"/>
      <c r="AD9" s="110"/>
      <c r="AE9" s="112"/>
      <c r="AF9" s="113">
        <v>1</v>
      </c>
      <c r="AG9" s="110">
        <f t="shared" si="12"/>
        <v>12</v>
      </c>
      <c r="AH9" s="110"/>
      <c r="AI9" s="110">
        <f t="shared" si="13"/>
        <v>0</v>
      </c>
      <c r="AJ9" s="110"/>
      <c r="AK9" s="110">
        <f t="shared" si="14"/>
        <v>0</v>
      </c>
      <c r="AL9" s="110"/>
      <c r="AM9" s="110">
        <f t="shared" si="15"/>
        <v>0</v>
      </c>
      <c r="AN9" s="110"/>
      <c r="AO9" s="110">
        <f t="shared" si="16"/>
        <v>0</v>
      </c>
      <c r="AP9" s="110"/>
      <c r="AQ9" s="110">
        <f t="shared" si="17"/>
        <v>0</v>
      </c>
      <c r="AR9" s="110"/>
      <c r="AS9" s="110">
        <f t="shared" si="18"/>
        <v>0</v>
      </c>
      <c r="AT9" s="110">
        <f t="shared" si="19"/>
        <v>0</v>
      </c>
      <c r="AU9" s="112">
        <f t="shared" si="20"/>
        <v>12</v>
      </c>
      <c r="AV9" s="114">
        <f t="shared" si="21"/>
        <v>128</v>
      </c>
    </row>
    <row r="10" spans="1:48" s="87" customFormat="1">
      <c r="A10" s="105">
        <v>6</v>
      </c>
      <c r="B10" s="106" t="s">
        <v>230</v>
      </c>
      <c r="C10" s="107">
        <v>19964</v>
      </c>
      <c r="D10" s="108" t="s">
        <v>67</v>
      </c>
      <c r="E10" s="109" t="s">
        <v>29</v>
      </c>
      <c r="F10" s="109" t="s">
        <v>135</v>
      </c>
      <c r="G10" s="110">
        <v>7</v>
      </c>
      <c r="H10" s="110">
        <f t="shared" si="0"/>
        <v>42</v>
      </c>
      <c r="I10" s="110"/>
      <c r="J10" s="110">
        <f t="shared" si="1"/>
        <v>0</v>
      </c>
      <c r="K10" s="110">
        <v>27</v>
      </c>
      <c r="L10" s="110">
        <f t="shared" si="2"/>
        <v>58</v>
      </c>
      <c r="M10" s="111"/>
      <c r="N10" s="110">
        <f t="shared" si="3"/>
        <v>0</v>
      </c>
      <c r="O10" s="111">
        <v>3</v>
      </c>
      <c r="P10" s="111">
        <f t="shared" si="4"/>
        <v>6</v>
      </c>
      <c r="Q10" s="111"/>
      <c r="R10" s="111">
        <f t="shared" si="5"/>
        <v>0</v>
      </c>
      <c r="S10" s="112">
        <f t="shared" si="6"/>
        <v>106</v>
      </c>
      <c r="T10" s="113"/>
      <c r="U10" s="110">
        <f t="shared" si="7"/>
        <v>0</v>
      </c>
      <c r="V10" s="110"/>
      <c r="W10" s="110">
        <f t="shared" si="8"/>
        <v>0</v>
      </c>
      <c r="X10" s="110"/>
      <c r="Y10" s="110">
        <f t="shared" si="9"/>
        <v>0</v>
      </c>
      <c r="Z10" s="110"/>
      <c r="AA10" s="110">
        <f t="shared" si="10"/>
        <v>0</v>
      </c>
      <c r="AB10" s="112">
        <f t="shared" si="11"/>
        <v>0</v>
      </c>
      <c r="AC10" s="113"/>
      <c r="AD10" s="110"/>
      <c r="AE10" s="112"/>
      <c r="AF10" s="113">
        <v>1</v>
      </c>
      <c r="AG10" s="110">
        <f t="shared" si="12"/>
        <v>12</v>
      </c>
      <c r="AH10" s="110"/>
      <c r="AI10" s="110">
        <f t="shared" si="13"/>
        <v>0</v>
      </c>
      <c r="AJ10" s="110">
        <v>1</v>
      </c>
      <c r="AK10" s="110">
        <f t="shared" si="14"/>
        <v>3</v>
      </c>
      <c r="AL10" s="110"/>
      <c r="AM10" s="110">
        <f t="shared" si="15"/>
        <v>0</v>
      </c>
      <c r="AN10" s="110"/>
      <c r="AO10" s="110">
        <f t="shared" si="16"/>
        <v>0</v>
      </c>
      <c r="AP10" s="110"/>
      <c r="AQ10" s="110">
        <f t="shared" si="17"/>
        <v>0</v>
      </c>
      <c r="AR10" s="110"/>
      <c r="AS10" s="110">
        <f t="shared" si="18"/>
        <v>0</v>
      </c>
      <c r="AT10" s="110">
        <f t="shared" si="19"/>
        <v>3</v>
      </c>
      <c r="AU10" s="112">
        <f t="shared" si="20"/>
        <v>15</v>
      </c>
      <c r="AV10" s="114">
        <f t="shared" si="21"/>
        <v>121</v>
      </c>
    </row>
    <row r="11" spans="1:48" s="87" customFormat="1">
      <c r="A11" s="105">
        <v>7</v>
      </c>
      <c r="B11" s="106" t="s">
        <v>164</v>
      </c>
      <c r="C11" s="107">
        <v>21671</v>
      </c>
      <c r="D11" s="108" t="s">
        <v>67</v>
      </c>
      <c r="E11" s="109" t="s">
        <v>29</v>
      </c>
      <c r="F11" s="109" t="s">
        <v>135</v>
      </c>
      <c r="G11" s="110">
        <v>9</v>
      </c>
      <c r="H11" s="110">
        <f t="shared" si="0"/>
        <v>54</v>
      </c>
      <c r="I11" s="110"/>
      <c r="J11" s="110">
        <f t="shared" si="1"/>
        <v>0</v>
      </c>
      <c r="K11" s="110">
        <v>18</v>
      </c>
      <c r="L11" s="110">
        <f t="shared" si="2"/>
        <v>40</v>
      </c>
      <c r="M11" s="111"/>
      <c r="N11" s="110">
        <f t="shared" si="3"/>
        <v>0</v>
      </c>
      <c r="O11" s="111">
        <v>5</v>
      </c>
      <c r="P11" s="111">
        <f t="shared" si="4"/>
        <v>10</v>
      </c>
      <c r="Q11" s="111"/>
      <c r="R11" s="111">
        <f t="shared" si="5"/>
        <v>0</v>
      </c>
      <c r="S11" s="112">
        <f t="shared" si="6"/>
        <v>104</v>
      </c>
      <c r="T11" s="113"/>
      <c r="U11" s="110">
        <f t="shared" si="7"/>
        <v>0</v>
      </c>
      <c r="V11" s="110"/>
      <c r="W11" s="110">
        <f t="shared" si="8"/>
        <v>0</v>
      </c>
      <c r="X11" s="110"/>
      <c r="Y11" s="110">
        <f t="shared" si="9"/>
        <v>0</v>
      </c>
      <c r="Z11" s="110"/>
      <c r="AA11" s="110">
        <f t="shared" si="10"/>
        <v>0</v>
      </c>
      <c r="AB11" s="112">
        <f t="shared" si="11"/>
        <v>0</v>
      </c>
      <c r="AC11" s="113"/>
      <c r="AD11" s="110"/>
      <c r="AE11" s="112"/>
      <c r="AF11" s="113">
        <v>1</v>
      </c>
      <c r="AG11" s="110">
        <f t="shared" si="12"/>
        <v>12</v>
      </c>
      <c r="AH11" s="110"/>
      <c r="AI11" s="110">
        <f t="shared" si="13"/>
        <v>0</v>
      </c>
      <c r="AJ11" s="110">
        <v>1</v>
      </c>
      <c r="AK11" s="110">
        <f t="shared" si="14"/>
        <v>3</v>
      </c>
      <c r="AL11" s="110"/>
      <c r="AM11" s="110">
        <f t="shared" si="15"/>
        <v>0</v>
      </c>
      <c r="AN11" s="110"/>
      <c r="AO11" s="110">
        <f t="shared" si="16"/>
        <v>0</v>
      </c>
      <c r="AP11" s="110"/>
      <c r="AQ11" s="110">
        <f t="shared" si="17"/>
        <v>0</v>
      </c>
      <c r="AR11" s="110"/>
      <c r="AS11" s="110">
        <f t="shared" si="18"/>
        <v>0</v>
      </c>
      <c r="AT11" s="110">
        <f t="shared" si="19"/>
        <v>3</v>
      </c>
      <c r="AU11" s="112">
        <f t="shared" si="20"/>
        <v>15</v>
      </c>
      <c r="AV11" s="114">
        <f t="shared" si="21"/>
        <v>119</v>
      </c>
    </row>
    <row r="12" spans="1:48" s="87" customFormat="1">
      <c r="A12" s="105">
        <v>8</v>
      </c>
      <c r="B12" s="106" t="s">
        <v>136</v>
      </c>
      <c r="C12" s="107">
        <v>19876</v>
      </c>
      <c r="D12" s="108" t="s">
        <v>67</v>
      </c>
      <c r="E12" s="109" t="s">
        <v>29</v>
      </c>
      <c r="F12" s="109" t="s">
        <v>135</v>
      </c>
      <c r="G12" s="110">
        <v>9</v>
      </c>
      <c r="H12" s="110">
        <f t="shared" si="0"/>
        <v>54</v>
      </c>
      <c r="I12" s="110"/>
      <c r="J12" s="110">
        <f t="shared" si="1"/>
        <v>0</v>
      </c>
      <c r="K12" s="110">
        <v>19</v>
      </c>
      <c r="L12" s="110">
        <f t="shared" si="2"/>
        <v>42</v>
      </c>
      <c r="M12" s="111"/>
      <c r="N12" s="110">
        <f t="shared" si="3"/>
        <v>0</v>
      </c>
      <c r="O12" s="111">
        <v>5</v>
      </c>
      <c r="P12" s="111">
        <f t="shared" si="4"/>
        <v>10</v>
      </c>
      <c r="Q12" s="111"/>
      <c r="R12" s="111">
        <f t="shared" si="5"/>
        <v>0</v>
      </c>
      <c r="S12" s="112">
        <f t="shared" si="6"/>
        <v>106</v>
      </c>
      <c r="T12" s="113"/>
      <c r="U12" s="110">
        <f t="shared" si="7"/>
        <v>0</v>
      </c>
      <c r="V12" s="110"/>
      <c r="W12" s="110">
        <f t="shared" si="8"/>
        <v>0</v>
      </c>
      <c r="X12" s="110"/>
      <c r="Y12" s="110">
        <f t="shared" si="9"/>
        <v>0</v>
      </c>
      <c r="Z12" s="110"/>
      <c r="AA12" s="110">
        <f t="shared" si="10"/>
        <v>0</v>
      </c>
      <c r="AB12" s="112">
        <f t="shared" si="11"/>
        <v>0</v>
      </c>
      <c r="AC12" s="113"/>
      <c r="AD12" s="110"/>
      <c r="AE12" s="112"/>
      <c r="AF12" s="113">
        <v>1</v>
      </c>
      <c r="AG12" s="110">
        <f t="shared" si="12"/>
        <v>12</v>
      </c>
      <c r="AH12" s="110"/>
      <c r="AI12" s="110">
        <f t="shared" si="13"/>
        <v>0</v>
      </c>
      <c r="AJ12" s="110"/>
      <c r="AK12" s="110">
        <f t="shared" si="14"/>
        <v>0</v>
      </c>
      <c r="AL12" s="110"/>
      <c r="AM12" s="110">
        <f t="shared" si="15"/>
        <v>0</v>
      </c>
      <c r="AN12" s="110"/>
      <c r="AO12" s="110">
        <f t="shared" si="16"/>
        <v>0</v>
      </c>
      <c r="AP12" s="110"/>
      <c r="AQ12" s="110">
        <f t="shared" si="17"/>
        <v>0</v>
      </c>
      <c r="AR12" s="110"/>
      <c r="AS12" s="110">
        <f t="shared" si="18"/>
        <v>0</v>
      </c>
      <c r="AT12" s="110">
        <f t="shared" si="19"/>
        <v>0</v>
      </c>
      <c r="AU12" s="112">
        <f t="shared" si="20"/>
        <v>12</v>
      </c>
      <c r="AV12" s="114">
        <f t="shared" si="21"/>
        <v>118</v>
      </c>
    </row>
    <row r="13" spans="1:48" s="87" customFormat="1">
      <c r="A13" s="105">
        <v>9</v>
      </c>
      <c r="B13" s="106" t="s">
        <v>231</v>
      </c>
      <c r="C13" s="107">
        <v>24036</v>
      </c>
      <c r="D13" s="108" t="s">
        <v>67</v>
      </c>
      <c r="E13" s="109" t="s">
        <v>29</v>
      </c>
      <c r="F13" s="109" t="s">
        <v>135</v>
      </c>
      <c r="G13" s="110">
        <v>7</v>
      </c>
      <c r="H13" s="110">
        <f t="shared" si="0"/>
        <v>42</v>
      </c>
      <c r="I13" s="110"/>
      <c r="J13" s="110">
        <f t="shared" si="1"/>
        <v>0</v>
      </c>
      <c r="K13" s="110">
        <v>10</v>
      </c>
      <c r="L13" s="110">
        <f t="shared" si="2"/>
        <v>24</v>
      </c>
      <c r="M13" s="111">
        <v>3</v>
      </c>
      <c r="N13" s="110">
        <f t="shared" si="3"/>
        <v>9</v>
      </c>
      <c r="O13" s="111">
        <v>5</v>
      </c>
      <c r="P13" s="111">
        <f t="shared" si="4"/>
        <v>10</v>
      </c>
      <c r="Q13" s="111"/>
      <c r="R13" s="111">
        <f t="shared" si="5"/>
        <v>0</v>
      </c>
      <c r="S13" s="112">
        <f t="shared" si="6"/>
        <v>85</v>
      </c>
      <c r="T13" s="113"/>
      <c r="U13" s="110">
        <f t="shared" si="7"/>
        <v>0</v>
      </c>
      <c r="V13" s="110"/>
      <c r="W13" s="110">
        <f t="shared" si="8"/>
        <v>0</v>
      </c>
      <c r="X13" s="110">
        <v>2</v>
      </c>
      <c r="Y13" s="110">
        <f t="shared" si="9"/>
        <v>6</v>
      </c>
      <c r="Z13" s="110"/>
      <c r="AA13" s="110">
        <f t="shared" si="10"/>
        <v>0</v>
      </c>
      <c r="AB13" s="112">
        <f t="shared" si="11"/>
        <v>6</v>
      </c>
      <c r="AC13" s="113"/>
      <c r="AD13" s="110"/>
      <c r="AE13" s="112"/>
      <c r="AF13" s="113">
        <v>1</v>
      </c>
      <c r="AG13" s="110">
        <f t="shared" si="12"/>
        <v>12</v>
      </c>
      <c r="AH13" s="110"/>
      <c r="AI13" s="110">
        <f t="shared" si="13"/>
        <v>0</v>
      </c>
      <c r="AJ13" s="110"/>
      <c r="AK13" s="110">
        <f t="shared" si="14"/>
        <v>0</v>
      </c>
      <c r="AL13" s="110"/>
      <c r="AM13" s="110">
        <f t="shared" si="15"/>
        <v>0</v>
      </c>
      <c r="AN13" s="110"/>
      <c r="AO13" s="110">
        <f t="shared" si="16"/>
        <v>0</v>
      </c>
      <c r="AP13" s="110"/>
      <c r="AQ13" s="110">
        <f t="shared" si="17"/>
        <v>0</v>
      </c>
      <c r="AR13" s="110"/>
      <c r="AS13" s="110">
        <f t="shared" si="18"/>
        <v>0</v>
      </c>
      <c r="AT13" s="110">
        <f t="shared" si="19"/>
        <v>0</v>
      </c>
      <c r="AU13" s="112">
        <f t="shared" si="20"/>
        <v>12</v>
      </c>
      <c r="AV13" s="114">
        <f t="shared" si="21"/>
        <v>103</v>
      </c>
    </row>
    <row r="14" spans="1:48" s="87" customFormat="1">
      <c r="A14" s="105">
        <v>10</v>
      </c>
      <c r="B14" s="106" t="s">
        <v>138</v>
      </c>
      <c r="C14" s="107">
        <v>22672</v>
      </c>
      <c r="D14" s="108" t="s">
        <v>67</v>
      </c>
      <c r="E14" s="109" t="s">
        <v>29</v>
      </c>
      <c r="F14" s="109" t="s">
        <v>135</v>
      </c>
      <c r="G14" s="110">
        <v>7</v>
      </c>
      <c r="H14" s="110">
        <f t="shared" si="0"/>
        <v>42</v>
      </c>
      <c r="I14" s="110"/>
      <c r="J14" s="110">
        <f t="shared" si="1"/>
        <v>0</v>
      </c>
      <c r="K14" s="110">
        <v>13</v>
      </c>
      <c r="L14" s="110">
        <f t="shared" si="2"/>
        <v>30</v>
      </c>
      <c r="M14" s="111">
        <v>2</v>
      </c>
      <c r="N14" s="110">
        <f t="shared" si="3"/>
        <v>6</v>
      </c>
      <c r="O14" s="111">
        <v>5</v>
      </c>
      <c r="P14" s="111">
        <f t="shared" si="4"/>
        <v>10</v>
      </c>
      <c r="Q14" s="111"/>
      <c r="R14" s="111">
        <f t="shared" si="5"/>
        <v>0</v>
      </c>
      <c r="S14" s="112">
        <f t="shared" si="6"/>
        <v>88</v>
      </c>
      <c r="T14" s="113"/>
      <c r="U14" s="110">
        <f t="shared" si="7"/>
        <v>0</v>
      </c>
      <c r="V14" s="110"/>
      <c r="W14" s="110">
        <f t="shared" si="8"/>
        <v>0</v>
      </c>
      <c r="X14" s="110"/>
      <c r="Y14" s="110">
        <f t="shared" si="9"/>
        <v>0</v>
      </c>
      <c r="Z14" s="110"/>
      <c r="AA14" s="110">
        <f t="shared" si="10"/>
        <v>0</v>
      </c>
      <c r="AB14" s="112">
        <f t="shared" si="11"/>
        <v>0</v>
      </c>
      <c r="AC14" s="113"/>
      <c r="AD14" s="110"/>
      <c r="AE14" s="112"/>
      <c r="AF14" s="113">
        <v>1</v>
      </c>
      <c r="AG14" s="110">
        <f t="shared" si="12"/>
        <v>12</v>
      </c>
      <c r="AH14" s="110"/>
      <c r="AI14" s="110">
        <f t="shared" si="13"/>
        <v>0</v>
      </c>
      <c r="AJ14" s="110"/>
      <c r="AK14" s="110">
        <f t="shared" si="14"/>
        <v>0</v>
      </c>
      <c r="AL14" s="110"/>
      <c r="AM14" s="110">
        <f t="shared" si="15"/>
        <v>0</v>
      </c>
      <c r="AN14" s="110"/>
      <c r="AO14" s="110">
        <f t="shared" si="16"/>
        <v>0</v>
      </c>
      <c r="AP14" s="110"/>
      <c r="AQ14" s="110">
        <f t="shared" si="17"/>
        <v>0</v>
      </c>
      <c r="AR14" s="110"/>
      <c r="AS14" s="110">
        <f t="shared" si="18"/>
        <v>0</v>
      </c>
      <c r="AT14" s="110">
        <f t="shared" si="19"/>
        <v>0</v>
      </c>
      <c r="AU14" s="112">
        <f t="shared" si="20"/>
        <v>12</v>
      </c>
      <c r="AV14" s="114">
        <f t="shared" si="21"/>
        <v>100</v>
      </c>
    </row>
    <row r="15" spans="1:48" s="87" customFormat="1">
      <c r="A15" s="105">
        <v>11</v>
      </c>
      <c r="B15" s="106" t="s">
        <v>229</v>
      </c>
      <c r="C15" s="107">
        <v>23377</v>
      </c>
      <c r="D15" s="108" t="s">
        <v>67</v>
      </c>
      <c r="E15" s="109" t="s">
        <v>29</v>
      </c>
      <c r="F15" s="109" t="s">
        <v>135</v>
      </c>
      <c r="G15" s="110">
        <v>8</v>
      </c>
      <c r="H15" s="110">
        <f t="shared" si="0"/>
        <v>48</v>
      </c>
      <c r="I15" s="110"/>
      <c r="J15" s="110">
        <f t="shared" si="1"/>
        <v>0</v>
      </c>
      <c r="K15" s="110">
        <v>13</v>
      </c>
      <c r="L15" s="110">
        <f t="shared" si="2"/>
        <v>30</v>
      </c>
      <c r="M15" s="111"/>
      <c r="N15" s="110">
        <f t="shared" si="3"/>
        <v>0</v>
      </c>
      <c r="O15" s="111">
        <v>5</v>
      </c>
      <c r="P15" s="111">
        <f t="shared" si="4"/>
        <v>10</v>
      </c>
      <c r="Q15" s="111"/>
      <c r="R15" s="111">
        <f t="shared" si="5"/>
        <v>0</v>
      </c>
      <c r="S15" s="112">
        <f t="shared" si="6"/>
        <v>88</v>
      </c>
      <c r="T15" s="113"/>
      <c r="U15" s="110">
        <f t="shared" si="7"/>
        <v>0</v>
      </c>
      <c r="V15" s="110"/>
      <c r="W15" s="110">
        <f t="shared" si="8"/>
        <v>0</v>
      </c>
      <c r="X15" s="110"/>
      <c r="Y15" s="110">
        <f t="shared" si="9"/>
        <v>0</v>
      </c>
      <c r="Z15" s="110"/>
      <c r="AA15" s="110">
        <f t="shared" si="10"/>
        <v>0</v>
      </c>
      <c r="AB15" s="112">
        <f t="shared" si="11"/>
        <v>0</v>
      </c>
      <c r="AC15" s="113"/>
      <c r="AD15" s="110"/>
      <c r="AE15" s="112"/>
      <c r="AF15" s="113">
        <v>1</v>
      </c>
      <c r="AG15" s="110">
        <f t="shared" si="12"/>
        <v>12</v>
      </c>
      <c r="AH15" s="110"/>
      <c r="AI15" s="110">
        <f t="shared" si="13"/>
        <v>0</v>
      </c>
      <c r="AJ15" s="110"/>
      <c r="AK15" s="110">
        <f t="shared" si="14"/>
        <v>0</v>
      </c>
      <c r="AL15" s="110"/>
      <c r="AM15" s="110">
        <f t="shared" si="15"/>
        <v>0</v>
      </c>
      <c r="AN15" s="110"/>
      <c r="AO15" s="110">
        <f t="shared" si="16"/>
        <v>0</v>
      </c>
      <c r="AP15" s="110"/>
      <c r="AQ15" s="110">
        <f t="shared" si="17"/>
        <v>0</v>
      </c>
      <c r="AR15" s="110"/>
      <c r="AS15" s="110">
        <f t="shared" si="18"/>
        <v>0</v>
      </c>
      <c r="AT15" s="110">
        <f t="shared" si="19"/>
        <v>0</v>
      </c>
      <c r="AU15" s="112">
        <f t="shared" si="20"/>
        <v>12</v>
      </c>
      <c r="AV15" s="114">
        <f t="shared" si="21"/>
        <v>100</v>
      </c>
    </row>
    <row r="16" spans="1:48" s="87" customFormat="1">
      <c r="A16" s="105">
        <v>12</v>
      </c>
      <c r="B16" s="106" t="s">
        <v>226</v>
      </c>
      <c r="C16" s="107">
        <v>20797</v>
      </c>
      <c r="D16" s="108" t="s">
        <v>67</v>
      </c>
      <c r="E16" s="109" t="s">
        <v>29</v>
      </c>
      <c r="F16" s="109" t="s">
        <v>135</v>
      </c>
      <c r="G16" s="110">
        <v>7</v>
      </c>
      <c r="H16" s="110">
        <f t="shared" si="0"/>
        <v>42</v>
      </c>
      <c r="I16" s="110"/>
      <c r="J16" s="110">
        <f t="shared" si="1"/>
        <v>0</v>
      </c>
      <c r="K16" s="110">
        <v>15</v>
      </c>
      <c r="L16" s="110">
        <f t="shared" si="2"/>
        <v>34</v>
      </c>
      <c r="M16" s="111"/>
      <c r="N16" s="110">
        <f t="shared" si="3"/>
        <v>0</v>
      </c>
      <c r="O16" s="111">
        <v>5</v>
      </c>
      <c r="P16" s="111">
        <f t="shared" si="4"/>
        <v>10</v>
      </c>
      <c r="Q16" s="111"/>
      <c r="R16" s="111">
        <f t="shared" si="5"/>
        <v>0</v>
      </c>
      <c r="S16" s="112">
        <f t="shared" si="6"/>
        <v>86</v>
      </c>
      <c r="T16" s="113"/>
      <c r="U16" s="110">
        <f t="shared" si="7"/>
        <v>0</v>
      </c>
      <c r="V16" s="110"/>
      <c r="W16" s="110">
        <f t="shared" si="8"/>
        <v>0</v>
      </c>
      <c r="X16" s="110"/>
      <c r="Y16" s="110">
        <f t="shared" si="9"/>
        <v>0</v>
      </c>
      <c r="Z16" s="110"/>
      <c r="AA16" s="110">
        <f t="shared" si="10"/>
        <v>0</v>
      </c>
      <c r="AB16" s="112">
        <f t="shared" si="11"/>
        <v>0</v>
      </c>
      <c r="AC16" s="113"/>
      <c r="AD16" s="110"/>
      <c r="AE16" s="112" t="s">
        <v>87</v>
      </c>
      <c r="AF16" s="113">
        <v>1</v>
      </c>
      <c r="AG16" s="110">
        <f t="shared" si="12"/>
        <v>12</v>
      </c>
      <c r="AH16" s="110"/>
      <c r="AI16" s="110">
        <f t="shared" si="13"/>
        <v>0</v>
      </c>
      <c r="AJ16" s="110"/>
      <c r="AK16" s="110">
        <f t="shared" si="14"/>
        <v>0</v>
      </c>
      <c r="AL16" s="110"/>
      <c r="AM16" s="110">
        <f t="shared" si="15"/>
        <v>0</v>
      </c>
      <c r="AN16" s="110"/>
      <c r="AO16" s="110">
        <f t="shared" si="16"/>
        <v>0</v>
      </c>
      <c r="AP16" s="110"/>
      <c r="AQ16" s="110">
        <f t="shared" si="17"/>
        <v>0</v>
      </c>
      <c r="AR16" s="110"/>
      <c r="AS16" s="110">
        <f t="shared" si="18"/>
        <v>0</v>
      </c>
      <c r="AT16" s="110">
        <f t="shared" si="19"/>
        <v>0</v>
      </c>
      <c r="AU16" s="112">
        <f t="shared" si="20"/>
        <v>12</v>
      </c>
      <c r="AV16" s="114">
        <f t="shared" si="21"/>
        <v>98</v>
      </c>
    </row>
    <row r="17" spans="1:48" s="87" customFormat="1">
      <c r="A17" s="105">
        <v>13</v>
      </c>
      <c r="B17" s="106" t="s">
        <v>225</v>
      </c>
      <c r="C17" s="107">
        <v>21118</v>
      </c>
      <c r="D17" s="106" t="s">
        <v>67</v>
      </c>
      <c r="E17" s="109" t="s">
        <v>29</v>
      </c>
      <c r="F17" s="109" t="s">
        <v>135</v>
      </c>
      <c r="G17" s="110">
        <v>8</v>
      </c>
      <c r="H17" s="110">
        <f t="shared" si="0"/>
        <v>48</v>
      </c>
      <c r="I17" s="110"/>
      <c r="J17" s="110">
        <f t="shared" si="1"/>
        <v>0</v>
      </c>
      <c r="K17" s="110">
        <v>8</v>
      </c>
      <c r="L17" s="110">
        <f t="shared" si="2"/>
        <v>20</v>
      </c>
      <c r="M17" s="110"/>
      <c r="N17" s="110">
        <f t="shared" si="3"/>
        <v>0</v>
      </c>
      <c r="O17" s="111">
        <v>4</v>
      </c>
      <c r="P17" s="111">
        <f t="shared" si="4"/>
        <v>8</v>
      </c>
      <c r="Q17" s="111"/>
      <c r="R17" s="111">
        <f t="shared" si="5"/>
        <v>0</v>
      </c>
      <c r="S17" s="112">
        <f t="shared" si="6"/>
        <v>76</v>
      </c>
      <c r="T17" s="110"/>
      <c r="U17" s="110">
        <f t="shared" si="7"/>
        <v>0</v>
      </c>
      <c r="V17" s="110"/>
      <c r="W17" s="110">
        <f t="shared" si="8"/>
        <v>0</v>
      </c>
      <c r="X17" s="110"/>
      <c r="Y17" s="110">
        <f t="shared" si="9"/>
        <v>0</v>
      </c>
      <c r="Z17" s="110"/>
      <c r="AA17" s="110">
        <f t="shared" si="10"/>
        <v>0</v>
      </c>
      <c r="AB17" s="110">
        <f t="shared" si="11"/>
        <v>0</v>
      </c>
      <c r="AC17" s="110"/>
      <c r="AD17" s="110"/>
      <c r="AE17" s="110"/>
      <c r="AF17" s="110">
        <v>1</v>
      </c>
      <c r="AG17" s="110">
        <f t="shared" si="12"/>
        <v>12</v>
      </c>
      <c r="AH17" s="110"/>
      <c r="AI17" s="110">
        <f t="shared" si="13"/>
        <v>0</v>
      </c>
      <c r="AJ17" s="110"/>
      <c r="AK17" s="110">
        <f t="shared" si="14"/>
        <v>0</v>
      </c>
      <c r="AL17" s="110">
        <v>1</v>
      </c>
      <c r="AM17" s="110">
        <f t="shared" si="15"/>
        <v>1</v>
      </c>
      <c r="AN17" s="110"/>
      <c r="AO17" s="110">
        <f t="shared" si="16"/>
        <v>0</v>
      </c>
      <c r="AP17" s="110"/>
      <c r="AQ17" s="110">
        <f t="shared" si="17"/>
        <v>0</v>
      </c>
      <c r="AR17" s="110"/>
      <c r="AS17" s="110">
        <f t="shared" si="18"/>
        <v>0</v>
      </c>
      <c r="AT17" s="110">
        <f t="shared" si="19"/>
        <v>1</v>
      </c>
      <c r="AU17" s="110">
        <f t="shared" si="20"/>
        <v>13</v>
      </c>
      <c r="AV17" s="123">
        <f t="shared" si="21"/>
        <v>89</v>
      </c>
    </row>
    <row r="18" spans="1:48" s="87" customFormat="1" ht="14.4" thickBot="1">
      <c r="A18" s="105">
        <v>14</v>
      </c>
      <c r="B18" s="115" t="s">
        <v>343</v>
      </c>
      <c r="C18" s="116">
        <v>19929</v>
      </c>
      <c r="D18" s="117" t="s">
        <v>67</v>
      </c>
      <c r="E18" s="109" t="s">
        <v>29</v>
      </c>
      <c r="F18" s="109" t="s">
        <v>135</v>
      </c>
      <c r="G18" s="110">
        <v>5</v>
      </c>
      <c r="H18" s="119">
        <f t="shared" si="0"/>
        <v>30</v>
      </c>
      <c r="I18" s="119"/>
      <c r="J18" s="119">
        <f t="shared" si="1"/>
        <v>0</v>
      </c>
      <c r="K18" s="119">
        <v>14</v>
      </c>
      <c r="L18" s="119">
        <f t="shared" si="2"/>
        <v>32</v>
      </c>
      <c r="M18" s="120"/>
      <c r="N18" s="119"/>
      <c r="O18" s="111">
        <v>5</v>
      </c>
      <c r="P18" s="120">
        <f t="shared" si="4"/>
        <v>10</v>
      </c>
      <c r="Q18" s="120"/>
      <c r="R18" s="120">
        <f t="shared" si="5"/>
        <v>0</v>
      </c>
      <c r="S18" s="121">
        <f t="shared" si="6"/>
        <v>72</v>
      </c>
      <c r="T18" s="122"/>
      <c r="U18" s="119">
        <f t="shared" si="7"/>
        <v>0</v>
      </c>
      <c r="V18" s="119"/>
      <c r="W18" s="119">
        <f t="shared" si="8"/>
        <v>0</v>
      </c>
      <c r="X18" s="119"/>
      <c r="Y18" s="119">
        <f t="shared" si="9"/>
        <v>0</v>
      </c>
      <c r="Z18" s="119"/>
      <c r="AA18" s="119">
        <f t="shared" si="10"/>
        <v>0</v>
      </c>
      <c r="AB18" s="121">
        <f t="shared" si="11"/>
        <v>0</v>
      </c>
      <c r="AC18" s="122"/>
      <c r="AD18" s="119"/>
      <c r="AE18" s="121"/>
      <c r="AF18" s="122">
        <v>1</v>
      </c>
      <c r="AG18" s="119">
        <f t="shared" si="12"/>
        <v>12</v>
      </c>
      <c r="AH18" s="119"/>
      <c r="AI18" s="119">
        <f t="shared" si="13"/>
        <v>0</v>
      </c>
      <c r="AJ18" s="119"/>
      <c r="AK18" s="119">
        <f t="shared" si="14"/>
        <v>0</v>
      </c>
      <c r="AL18" s="119"/>
      <c r="AM18" s="119">
        <f t="shared" si="15"/>
        <v>0</v>
      </c>
      <c r="AN18" s="119"/>
      <c r="AO18" s="119">
        <f t="shared" si="16"/>
        <v>0</v>
      </c>
      <c r="AP18" s="119"/>
      <c r="AQ18" s="119">
        <f t="shared" si="17"/>
        <v>0</v>
      </c>
      <c r="AR18" s="119"/>
      <c r="AS18" s="119">
        <f t="shared" si="18"/>
        <v>0</v>
      </c>
      <c r="AT18" s="119">
        <f t="shared" si="19"/>
        <v>0</v>
      </c>
      <c r="AU18" s="121">
        <f t="shared" si="20"/>
        <v>12</v>
      </c>
      <c r="AV18" s="123">
        <f t="shared" si="21"/>
        <v>84</v>
      </c>
    </row>
    <row r="22" spans="1:48">
      <c r="B22" s="83"/>
    </row>
  </sheetData>
  <mergeCells count="9">
    <mergeCell ref="A1:AV1"/>
    <mergeCell ref="A2:AV2"/>
    <mergeCell ref="A3:D3"/>
    <mergeCell ref="AV3:AV4"/>
    <mergeCell ref="C4:D4"/>
    <mergeCell ref="G3:S3"/>
    <mergeCell ref="T3:AB3"/>
    <mergeCell ref="AC3:AE3"/>
    <mergeCell ref="AF3:AU3"/>
  </mergeCells>
  <phoneticPr fontId="0" type="noConversion"/>
  <pageMargins left="0" right="0" top="0.59055118110236227" bottom="0.59055118110236227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V44"/>
  <sheetViews>
    <sheetView tabSelected="1" zoomScale="85" zoomScaleNormal="85" workbookViewId="0">
      <selection activeCell="AE19" sqref="AE19"/>
    </sheetView>
  </sheetViews>
  <sheetFormatPr defaultColWidth="9.109375" defaultRowHeight="13.8"/>
  <cols>
    <col min="1" max="1" width="4.44140625" style="1" customWidth="1"/>
    <col min="2" max="2" width="31.5546875" style="1" customWidth="1"/>
    <col min="3" max="3" width="9" style="1" bestFit="1" customWidth="1"/>
    <col min="4" max="4" width="3.44140625" style="1" customWidth="1"/>
    <col min="5" max="6" width="3.44140625" style="3" customWidth="1"/>
    <col min="7" max="18" width="4.88671875" style="5" customWidth="1"/>
    <col min="19" max="19" width="4.5546875" style="5" customWidth="1"/>
    <col min="20" max="20" width="5.8867187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7" width="5" style="5" customWidth="1"/>
    <col min="48" max="48" width="5.109375" style="5" customWidth="1"/>
    <col min="49" max="16384" width="9.109375" style="1"/>
  </cols>
  <sheetData>
    <row r="1" spans="1:48" ht="22.2">
      <c r="A1" s="187" t="s">
        <v>323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19.2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193" t="s">
        <v>340</v>
      </c>
      <c r="B3" s="194"/>
      <c r="C3" s="194"/>
      <c r="D3" s="209"/>
      <c r="E3" s="21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ht="157.5" customHeight="1">
      <c r="A4" s="23" t="s">
        <v>341</v>
      </c>
      <c r="B4" s="9" t="s">
        <v>0</v>
      </c>
      <c r="C4" s="198" t="s">
        <v>1</v>
      </c>
      <c r="D4" s="223"/>
      <c r="E4" s="7"/>
      <c r="F4" s="7"/>
      <c r="G4" s="25" t="s">
        <v>2</v>
      </c>
      <c r="H4" s="25" t="s">
        <v>3</v>
      </c>
      <c r="I4" s="25" t="s">
        <v>337</v>
      </c>
      <c r="J4" s="25" t="s">
        <v>3</v>
      </c>
      <c r="K4" s="25" t="s">
        <v>4</v>
      </c>
      <c r="L4" s="25" t="s">
        <v>3</v>
      </c>
      <c r="M4" s="25" t="s">
        <v>338</v>
      </c>
      <c r="N4" s="25" t="s">
        <v>3</v>
      </c>
      <c r="O4" s="29" t="s">
        <v>344</v>
      </c>
      <c r="P4" s="25" t="s">
        <v>3</v>
      </c>
      <c r="Q4" s="25" t="s">
        <v>345</v>
      </c>
      <c r="R4" s="25" t="s">
        <v>3</v>
      </c>
      <c r="S4" s="14" t="s">
        <v>5</v>
      </c>
      <c r="T4" s="26" t="s">
        <v>31</v>
      </c>
      <c r="U4" s="12" t="s">
        <v>3</v>
      </c>
      <c r="V4" s="27" t="s">
        <v>7</v>
      </c>
      <c r="W4" s="12" t="s">
        <v>3</v>
      </c>
      <c r="X4" s="26" t="s">
        <v>13</v>
      </c>
      <c r="Y4" s="12" t="s">
        <v>3</v>
      </c>
      <c r="Z4" s="26" t="s">
        <v>14</v>
      </c>
      <c r="AA4" s="12" t="s">
        <v>3</v>
      </c>
      <c r="AB4" s="14" t="s">
        <v>5</v>
      </c>
      <c r="AC4" s="12" t="s">
        <v>8</v>
      </c>
      <c r="AD4" s="12" t="s">
        <v>9</v>
      </c>
      <c r="AE4" s="28" t="s">
        <v>10</v>
      </c>
      <c r="AF4" s="11" t="s">
        <v>15</v>
      </c>
      <c r="AG4" s="12" t="s">
        <v>3</v>
      </c>
      <c r="AH4" s="11" t="s">
        <v>16</v>
      </c>
      <c r="AI4" s="12" t="s">
        <v>3</v>
      </c>
      <c r="AJ4" s="11" t="s">
        <v>17</v>
      </c>
      <c r="AK4" s="12" t="s">
        <v>3</v>
      </c>
      <c r="AL4" s="11" t="s">
        <v>18</v>
      </c>
      <c r="AM4" s="12" t="s">
        <v>3</v>
      </c>
      <c r="AN4" s="11" t="s">
        <v>19</v>
      </c>
      <c r="AO4" s="12" t="s">
        <v>3</v>
      </c>
      <c r="AP4" s="11" t="s">
        <v>20</v>
      </c>
      <c r="AQ4" s="12" t="s">
        <v>3</v>
      </c>
      <c r="AR4" s="11" t="s">
        <v>21</v>
      </c>
      <c r="AS4" s="12" t="s">
        <v>3</v>
      </c>
      <c r="AT4" s="13" t="s">
        <v>25</v>
      </c>
      <c r="AU4" s="14" t="s">
        <v>22</v>
      </c>
      <c r="AV4" s="197"/>
    </row>
    <row r="5" spans="1:48" s="87" customFormat="1">
      <c r="A5" s="105">
        <v>1</v>
      </c>
      <c r="B5" s="106" t="s">
        <v>212</v>
      </c>
      <c r="C5" s="107">
        <v>19600</v>
      </c>
      <c r="D5" s="132" t="s">
        <v>34</v>
      </c>
      <c r="E5" s="133" t="s">
        <v>29</v>
      </c>
      <c r="F5" s="109" t="s">
        <v>34</v>
      </c>
      <c r="G5" s="134">
        <v>9</v>
      </c>
      <c r="H5" s="110">
        <f t="shared" ref="H5:H44" si="0">G5*6</f>
        <v>54</v>
      </c>
      <c r="I5" s="110"/>
      <c r="J5" s="110">
        <f t="shared" ref="J5:J44" si="1">I5*6</f>
        <v>0</v>
      </c>
      <c r="K5" s="110">
        <v>23</v>
      </c>
      <c r="L5" s="110">
        <f t="shared" ref="L5:L44" si="2">IF(K5&gt;4,K5*2+4,K5*3)</f>
        <v>50</v>
      </c>
      <c r="M5" s="111"/>
      <c r="N5" s="110">
        <f t="shared" ref="N5:N44" si="3">IF(M5&gt;4,M5*2+4,M5*3)</f>
        <v>0</v>
      </c>
      <c r="O5" s="111">
        <v>5</v>
      </c>
      <c r="P5" s="111">
        <f t="shared" ref="P5:P44" si="4">O5*2</f>
        <v>10</v>
      </c>
      <c r="Q5" s="111"/>
      <c r="R5" s="111">
        <f t="shared" ref="R5:R44" si="5">Q5*1</f>
        <v>0</v>
      </c>
      <c r="S5" s="112">
        <f t="shared" ref="S5:S44" si="6">H5+J5+L5+N5+P5+R5</f>
        <v>114</v>
      </c>
      <c r="T5" s="113"/>
      <c r="U5" s="110">
        <f t="shared" ref="U5:U44" si="7">IF(T5=0,0,6)</f>
        <v>0</v>
      </c>
      <c r="V5" s="110"/>
      <c r="W5" s="110">
        <f t="shared" ref="W5:W44" si="8">V5*4</f>
        <v>0</v>
      </c>
      <c r="X5" s="110">
        <v>1</v>
      </c>
      <c r="Y5" s="110">
        <f t="shared" ref="Y5:Y44" si="9">X5*3</f>
        <v>3</v>
      </c>
      <c r="Z5" s="110"/>
      <c r="AA5" s="110">
        <f t="shared" ref="AA5:AA44" si="10">IF(Z5=0,0,6)</f>
        <v>0</v>
      </c>
      <c r="AB5" s="112">
        <f t="shared" ref="AB5:AB44" si="11">U5+W5+Y5+AA5</f>
        <v>3</v>
      </c>
      <c r="AC5" s="113"/>
      <c r="AD5" s="110"/>
      <c r="AE5" s="112"/>
      <c r="AF5" s="113">
        <v>1</v>
      </c>
      <c r="AG5" s="110">
        <f t="shared" ref="AG5:AG44" si="12">AF5*12</f>
        <v>12</v>
      </c>
      <c r="AH5" s="110">
        <v>1</v>
      </c>
      <c r="AI5" s="110">
        <f t="shared" ref="AI5:AI44" si="13">AH5*5</f>
        <v>5</v>
      </c>
      <c r="AJ5" s="110"/>
      <c r="AK5" s="110">
        <f t="shared" ref="AK5:AK44" si="14">AJ5*3</f>
        <v>0</v>
      </c>
      <c r="AL5" s="110"/>
      <c r="AM5" s="110">
        <f t="shared" ref="AM5:AM44" si="15">AL5*1</f>
        <v>0</v>
      </c>
      <c r="AN5" s="110">
        <v>1</v>
      </c>
      <c r="AO5" s="110">
        <f t="shared" ref="AO5:AO44" si="16">AN5*5</f>
        <v>5</v>
      </c>
      <c r="AP5" s="110"/>
      <c r="AQ5" s="110">
        <f t="shared" ref="AQ5:AQ44" si="17">AP5*5</f>
        <v>0</v>
      </c>
      <c r="AR5" s="110"/>
      <c r="AS5" s="110">
        <f t="shared" ref="AS5:AS44" si="18">AR5*1</f>
        <v>0</v>
      </c>
      <c r="AT5" s="110">
        <f t="shared" ref="AT5:AT44" si="19">IF(AI5+AK5+AM5+AO5+AQ5+AS5&gt;10,10,AI5+AK5+AM5+AO5+AQ5+AS5)</f>
        <v>10</v>
      </c>
      <c r="AU5" s="112">
        <f t="shared" ref="AU5:AU44" si="20">AG5+AT5</f>
        <v>22</v>
      </c>
      <c r="AV5" s="114">
        <f t="shared" ref="AV5:AV44" si="21">S5+AB5+AU5</f>
        <v>139</v>
      </c>
    </row>
    <row r="6" spans="1:48" s="87" customFormat="1">
      <c r="A6" s="105">
        <v>2</v>
      </c>
      <c r="B6" s="106" t="s">
        <v>255</v>
      </c>
      <c r="C6" s="107">
        <v>19894</v>
      </c>
      <c r="D6" s="132" t="s">
        <v>34</v>
      </c>
      <c r="E6" s="133" t="s">
        <v>29</v>
      </c>
      <c r="F6" s="109" t="s">
        <v>34</v>
      </c>
      <c r="G6" s="134">
        <v>9</v>
      </c>
      <c r="H6" s="110">
        <f t="shared" si="0"/>
        <v>54</v>
      </c>
      <c r="I6" s="110"/>
      <c r="J6" s="110">
        <f t="shared" si="1"/>
        <v>0</v>
      </c>
      <c r="K6" s="110">
        <v>23</v>
      </c>
      <c r="L6" s="110">
        <f t="shared" si="2"/>
        <v>50</v>
      </c>
      <c r="M6" s="111"/>
      <c r="N6" s="110">
        <f t="shared" si="3"/>
        <v>0</v>
      </c>
      <c r="O6" s="111">
        <v>5</v>
      </c>
      <c r="P6" s="111">
        <f t="shared" si="4"/>
        <v>10</v>
      </c>
      <c r="Q6" s="111"/>
      <c r="R6" s="111">
        <f t="shared" si="5"/>
        <v>0</v>
      </c>
      <c r="S6" s="112">
        <f t="shared" si="6"/>
        <v>114</v>
      </c>
      <c r="T6" s="113"/>
      <c r="U6" s="110">
        <f t="shared" si="7"/>
        <v>0</v>
      </c>
      <c r="V6" s="110"/>
      <c r="W6" s="110">
        <f t="shared" si="8"/>
        <v>0</v>
      </c>
      <c r="X6" s="110">
        <v>1</v>
      </c>
      <c r="Y6" s="110">
        <f t="shared" si="9"/>
        <v>3</v>
      </c>
      <c r="Z6" s="110"/>
      <c r="AA6" s="110">
        <f t="shared" si="10"/>
        <v>0</v>
      </c>
      <c r="AB6" s="112">
        <f t="shared" si="11"/>
        <v>3</v>
      </c>
      <c r="AC6" s="113"/>
      <c r="AD6" s="110"/>
      <c r="AE6" s="112"/>
      <c r="AF6" s="113">
        <v>1</v>
      </c>
      <c r="AG6" s="110">
        <f t="shared" si="12"/>
        <v>12</v>
      </c>
      <c r="AH6" s="110"/>
      <c r="AI6" s="110">
        <f t="shared" si="13"/>
        <v>0</v>
      </c>
      <c r="AJ6" s="110"/>
      <c r="AK6" s="110">
        <f t="shared" si="14"/>
        <v>0</v>
      </c>
      <c r="AL6" s="110"/>
      <c r="AM6" s="110">
        <f t="shared" si="15"/>
        <v>0</v>
      </c>
      <c r="AN6" s="110">
        <v>2</v>
      </c>
      <c r="AO6" s="110">
        <f t="shared" si="16"/>
        <v>10</v>
      </c>
      <c r="AP6" s="110"/>
      <c r="AQ6" s="110">
        <f t="shared" si="17"/>
        <v>0</v>
      </c>
      <c r="AR6" s="110"/>
      <c r="AS6" s="110">
        <f t="shared" si="18"/>
        <v>0</v>
      </c>
      <c r="AT6" s="110">
        <f t="shared" si="19"/>
        <v>10</v>
      </c>
      <c r="AU6" s="112">
        <f t="shared" si="20"/>
        <v>22</v>
      </c>
      <c r="AV6" s="114">
        <f t="shared" si="21"/>
        <v>139</v>
      </c>
    </row>
    <row r="7" spans="1:48" s="87" customFormat="1">
      <c r="A7" s="105">
        <v>3</v>
      </c>
      <c r="B7" s="106" t="s">
        <v>254</v>
      </c>
      <c r="C7" s="107">
        <v>18507</v>
      </c>
      <c r="D7" s="132" t="s">
        <v>34</v>
      </c>
      <c r="E7" s="133" t="s">
        <v>29</v>
      </c>
      <c r="F7" s="109" t="s">
        <v>34</v>
      </c>
      <c r="G7" s="134">
        <v>9</v>
      </c>
      <c r="H7" s="110">
        <f t="shared" si="0"/>
        <v>54</v>
      </c>
      <c r="I7" s="110"/>
      <c r="J7" s="110">
        <f t="shared" si="1"/>
        <v>0</v>
      </c>
      <c r="K7" s="110">
        <v>23</v>
      </c>
      <c r="L7" s="110">
        <f t="shared" si="2"/>
        <v>50</v>
      </c>
      <c r="M7" s="111"/>
      <c r="N7" s="110">
        <f t="shared" si="3"/>
        <v>0</v>
      </c>
      <c r="O7" s="111">
        <v>5</v>
      </c>
      <c r="P7" s="111">
        <f t="shared" si="4"/>
        <v>10</v>
      </c>
      <c r="Q7" s="111"/>
      <c r="R7" s="111">
        <f t="shared" si="5"/>
        <v>0</v>
      </c>
      <c r="S7" s="112">
        <f t="shared" si="6"/>
        <v>114</v>
      </c>
      <c r="T7" s="113"/>
      <c r="U7" s="110">
        <f t="shared" si="7"/>
        <v>0</v>
      </c>
      <c r="V7" s="110"/>
      <c r="W7" s="110">
        <f t="shared" si="8"/>
        <v>0</v>
      </c>
      <c r="X7" s="110"/>
      <c r="Y7" s="110">
        <f t="shared" si="9"/>
        <v>0</v>
      </c>
      <c r="Z7" s="110"/>
      <c r="AA7" s="110">
        <f t="shared" si="10"/>
        <v>0</v>
      </c>
      <c r="AB7" s="112">
        <f t="shared" si="11"/>
        <v>0</v>
      </c>
      <c r="AC7" s="113"/>
      <c r="AD7" s="110"/>
      <c r="AE7" s="112"/>
      <c r="AF7" s="113">
        <v>1</v>
      </c>
      <c r="AG7" s="110">
        <f t="shared" si="12"/>
        <v>12</v>
      </c>
      <c r="AH7" s="110"/>
      <c r="AI7" s="110">
        <f t="shared" si="13"/>
        <v>0</v>
      </c>
      <c r="AJ7" s="110"/>
      <c r="AK7" s="110">
        <f t="shared" si="14"/>
        <v>0</v>
      </c>
      <c r="AL7" s="110"/>
      <c r="AM7" s="110">
        <f t="shared" si="15"/>
        <v>0</v>
      </c>
      <c r="AN7" s="110">
        <v>3</v>
      </c>
      <c r="AO7" s="110">
        <f t="shared" si="16"/>
        <v>15</v>
      </c>
      <c r="AP7" s="110"/>
      <c r="AQ7" s="110">
        <f t="shared" si="17"/>
        <v>0</v>
      </c>
      <c r="AR7" s="110"/>
      <c r="AS7" s="110">
        <f t="shared" si="18"/>
        <v>0</v>
      </c>
      <c r="AT7" s="110">
        <f t="shared" si="19"/>
        <v>10</v>
      </c>
      <c r="AU7" s="112">
        <f t="shared" si="20"/>
        <v>22</v>
      </c>
      <c r="AV7" s="114">
        <f t="shared" si="21"/>
        <v>136</v>
      </c>
    </row>
    <row r="8" spans="1:48" s="87" customFormat="1">
      <c r="A8" s="105">
        <v>4</v>
      </c>
      <c r="B8" s="106" t="s">
        <v>250</v>
      </c>
      <c r="C8" s="107">
        <v>19218</v>
      </c>
      <c r="D8" s="132" t="s">
        <v>34</v>
      </c>
      <c r="E8" s="133" t="s">
        <v>29</v>
      </c>
      <c r="F8" s="109" t="s">
        <v>34</v>
      </c>
      <c r="G8" s="134">
        <v>9</v>
      </c>
      <c r="H8" s="110">
        <f t="shared" si="0"/>
        <v>54</v>
      </c>
      <c r="I8" s="110"/>
      <c r="J8" s="110">
        <f t="shared" si="1"/>
        <v>0</v>
      </c>
      <c r="K8" s="110">
        <v>26</v>
      </c>
      <c r="L8" s="110">
        <f t="shared" si="2"/>
        <v>56</v>
      </c>
      <c r="M8" s="111"/>
      <c r="N8" s="110">
        <f t="shared" si="3"/>
        <v>0</v>
      </c>
      <c r="O8" s="111">
        <v>4</v>
      </c>
      <c r="P8" s="111">
        <f t="shared" si="4"/>
        <v>8</v>
      </c>
      <c r="Q8" s="111"/>
      <c r="R8" s="111">
        <f t="shared" si="5"/>
        <v>0</v>
      </c>
      <c r="S8" s="112">
        <f t="shared" si="6"/>
        <v>118</v>
      </c>
      <c r="T8" s="113"/>
      <c r="U8" s="110">
        <f t="shared" si="7"/>
        <v>0</v>
      </c>
      <c r="V8" s="110"/>
      <c r="W8" s="110">
        <f t="shared" si="8"/>
        <v>0</v>
      </c>
      <c r="X8" s="110"/>
      <c r="Y8" s="110">
        <f t="shared" si="9"/>
        <v>0</v>
      </c>
      <c r="Z8" s="110"/>
      <c r="AA8" s="110">
        <f t="shared" si="10"/>
        <v>0</v>
      </c>
      <c r="AB8" s="112">
        <f t="shared" si="11"/>
        <v>0</v>
      </c>
      <c r="AC8" s="113"/>
      <c r="AD8" s="110"/>
      <c r="AE8" s="112"/>
      <c r="AF8" s="113">
        <v>1</v>
      </c>
      <c r="AG8" s="110">
        <f t="shared" si="12"/>
        <v>12</v>
      </c>
      <c r="AH8" s="110"/>
      <c r="AI8" s="110">
        <f t="shared" si="13"/>
        <v>0</v>
      </c>
      <c r="AJ8" s="110"/>
      <c r="AK8" s="110">
        <f t="shared" si="14"/>
        <v>0</v>
      </c>
      <c r="AL8" s="110">
        <v>1</v>
      </c>
      <c r="AM8" s="110">
        <f t="shared" si="15"/>
        <v>1</v>
      </c>
      <c r="AN8" s="110">
        <v>1</v>
      </c>
      <c r="AO8" s="110">
        <f t="shared" si="16"/>
        <v>5</v>
      </c>
      <c r="AP8" s="110"/>
      <c r="AQ8" s="110">
        <f t="shared" si="17"/>
        <v>0</v>
      </c>
      <c r="AR8" s="110"/>
      <c r="AS8" s="110">
        <f t="shared" si="18"/>
        <v>0</v>
      </c>
      <c r="AT8" s="110">
        <f t="shared" si="19"/>
        <v>6</v>
      </c>
      <c r="AU8" s="112">
        <f t="shared" si="20"/>
        <v>18</v>
      </c>
      <c r="AV8" s="114">
        <f t="shared" si="21"/>
        <v>136</v>
      </c>
    </row>
    <row r="9" spans="1:48" s="87" customFormat="1">
      <c r="A9" s="105">
        <v>5</v>
      </c>
      <c r="B9" s="106" t="s">
        <v>263</v>
      </c>
      <c r="C9" s="107">
        <v>21619</v>
      </c>
      <c r="D9" s="132" t="s">
        <v>36</v>
      </c>
      <c r="E9" s="133" t="s">
        <v>29</v>
      </c>
      <c r="F9" s="109" t="s">
        <v>34</v>
      </c>
      <c r="G9" s="134">
        <v>9</v>
      </c>
      <c r="H9" s="110">
        <f t="shared" si="0"/>
        <v>54</v>
      </c>
      <c r="I9" s="110"/>
      <c r="J9" s="110">
        <f t="shared" si="1"/>
        <v>0</v>
      </c>
      <c r="K9" s="110">
        <v>23</v>
      </c>
      <c r="L9" s="110">
        <f t="shared" si="2"/>
        <v>50</v>
      </c>
      <c r="M9" s="111"/>
      <c r="N9" s="110">
        <f t="shared" si="3"/>
        <v>0</v>
      </c>
      <c r="O9" s="111">
        <v>5</v>
      </c>
      <c r="P9" s="111">
        <f t="shared" si="4"/>
        <v>10</v>
      </c>
      <c r="Q9" s="111"/>
      <c r="R9" s="111">
        <f t="shared" si="5"/>
        <v>0</v>
      </c>
      <c r="S9" s="112">
        <f t="shared" si="6"/>
        <v>114</v>
      </c>
      <c r="T9" s="113"/>
      <c r="U9" s="110">
        <f t="shared" si="7"/>
        <v>0</v>
      </c>
      <c r="V9" s="110"/>
      <c r="W9" s="110">
        <f t="shared" si="8"/>
        <v>0</v>
      </c>
      <c r="X9" s="110"/>
      <c r="Y9" s="110">
        <f t="shared" si="9"/>
        <v>0</v>
      </c>
      <c r="Z9" s="110"/>
      <c r="AA9" s="110">
        <f t="shared" si="10"/>
        <v>0</v>
      </c>
      <c r="AB9" s="112">
        <f t="shared" si="11"/>
        <v>0</v>
      </c>
      <c r="AC9" s="113"/>
      <c r="AD9" s="110"/>
      <c r="AE9" s="112"/>
      <c r="AF9" s="113">
        <v>1</v>
      </c>
      <c r="AG9" s="110">
        <f t="shared" si="12"/>
        <v>12</v>
      </c>
      <c r="AH9" s="110">
        <v>1</v>
      </c>
      <c r="AI9" s="110">
        <f t="shared" si="13"/>
        <v>5</v>
      </c>
      <c r="AJ9" s="110"/>
      <c r="AK9" s="110">
        <f t="shared" si="14"/>
        <v>0</v>
      </c>
      <c r="AL9" s="110"/>
      <c r="AM9" s="110">
        <f t="shared" si="15"/>
        <v>0</v>
      </c>
      <c r="AN9" s="110">
        <v>1</v>
      </c>
      <c r="AO9" s="110">
        <f t="shared" si="16"/>
        <v>5</v>
      </c>
      <c r="AP9" s="110"/>
      <c r="AQ9" s="110">
        <f t="shared" si="17"/>
        <v>0</v>
      </c>
      <c r="AR9" s="110"/>
      <c r="AS9" s="110">
        <f t="shared" si="18"/>
        <v>0</v>
      </c>
      <c r="AT9" s="110">
        <f t="shared" si="19"/>
        <v>10</v>
      </c>
      <c r="AU9" s="112">
        <f t="shared" si="20"/>
        <v>22</v>
      </c>
      <c r="AV9" s="114">
        <f t="shared" si="21"/>
        <v>136</v>
      </c>
    </row>
    <row r="10" spans="1:48" s="87" customFormat="1">
      <c r="A10" s="105">
        <v>6</v>
      </c>
      <c r="B10" s="106" t="s">
        <v>253</v>
      </c>
      <c r="C10" s="107">
        <v>22047</v>
      </c>
      <c r="D10" s="132" t="s">
        <v>34</v>
      </c>
      <c r="E10" s="133" t="s">
        <v>29</v>
      </c>
      <c r="F10" s="109" t="s">
        <v>34</v>
      </c>
      <c r="G10" s="134">
        <v>9</v>
      </c>
      <c r="H10" s="110">
        <f t="shared" si="0"/>
        <v>54</v>
      </c>
      <c r="I10" s="110"/>
      <c r="J10" s="110">
        <f t="shared" si="1"/>
        <v>0</v>
      </c>
      <c r="K10" s="110">
        <v>24</v>
      </c>
      <c r="L10" s="110">
        <f t="shared" si="2"/>
        <v>52</v>
      </c>
      <c r="M10" s="111"/>
      <c r="N10" s="110">
        <f t="shared" si="3"/>
        <v>0</v>
      </c>
      <c r="O10" s="111">
        <v>5</v>
      </c>
      <c r="P10" s="111">
        <f t="shared" si="4"/>
        <v>10</v>
      </c>
      <c r="Q10" s="111"/>
      <c r="R10" s="111">
        <f t="shared" si="5"/>
        <v>0</v>
      </c>
      <c r="S10" s="112">
        <f t="shared" si="6"/>
        <v>116</v>
      </c>
      <c r="T10" s="113"/>
      <c r="U10" s="110">
        <f t="shared" si="7"/>
        <v>0</v>
      </c>
      <c r="V10" s="110"/>
      <c r="W10" s="110">
        <f t="shared" si="8"/>
        <v>0</v>
      </c>
      <c r="X10" s="110"/>
      <c r="Y10" s="110">
        <f t="shared" si="9"/>
        <v>0</v>
      </c>
      <c r="Z10" s="110"/>
      <c r="AA10" s="110">
        <f t="shared" si="10"/>
        <v>0</v>
      </c>
      <c r="AB10" s="112">
        <f t="shared" si="11"/>
        <v>0</v>
      </c>
      <c r="AC10" s="113"/>
      <c r="AD10" s="110"/>
      <c r="AE10" s="112"/>
      <c r="AF10" s="113">
        <v>1</v>
      </c>
      <c r="AG10" s="110">
        <f t="shared" si="12"/>
        <v>12</v>
      </c>
      <c r="AH10" s="110"/>
      <c r="AI10" s="110">
        <f t="shared" si="13"/>
        <v>0</v>
      </c>
      <c r="AJ10" s="110">
        <v>1</v>
      </c>
      <c r="AK10" s="110">
        <f t="shared" si="14"/>
        <v>3</v>
      </c>
      <c r="AL10" s="110"/>
      <c r="AM10" s="110">
        <f t="shared" si="15"/>
        <v>0</v>
      </c>
      <c r="AN10" s="110">
        <v>1</v>
      </c>
      <c r="AO10" s="110">
        <f t="shared" si="16"/>
        <v>5</v>
      </c>
      <c r="AP10" s="110"/>
      <c r="AQ10" s="110">
        <f t="shared" si="17"/>
        <v>0</v>
      </c>
      <c r="AR10" s="110"/>
      <c r="AS10" s="110">
        <f t="shared" si="18"/>
        <v>0</v>
      </c>
      <c r="AT10" s="110">
        <f t="shared" si="19"/>
        <v>8</v>
      </c>
      <c r="AU10" s="112">
        <f t="shared" si="20"/>
        <v>20</v>
      </c>
      <c r="AV10" s="114">
        <f t="shared" si="21"/>
        <v>136</v>
      </c>
    </row>
    <row r="11" spans="1:48" s="87" customFormat="1">
      <c r="A11" s="105">
        <v>7</v>
      </c>
      <c r="B11" s="106" t="s">
        <v>215</v>
      </c>
      <c r="C11" s="107">
        <v>20986</v>
      </c>
      <c r="D11" s="132" t="s">
        <v>34</v>
      </c>
      <c r="E11" s="133" t="s">
        <v>29</v>
      </c>
      <c r="F11" s="109" t="s">
        <v>34</v>
      </c>
      <c r="G11" s="134">
        <v>9</v>
      </c>
      <c r="H11" s="110">
        <f t="shared" si="0"/>
        <v>54</v>
      </c>
      <c r="I11" s="110"/>
      <c r="J11" s="110">
        <f t="shared" si="1"/>
        <v>0</v>
      </c>
      <c r="K11" s="110">
        <v>21</v>
      </c>
      <c r="L11" s="110">
        <f t="shared" si="2"/>
        <v>46</v>
      </c>
      <c r="M11" s="111"/>
      <c r="N11" s="110">
        <f t="shared" si="3"/>
        <v>0</v>
      </c>
      <c r="O11" s="111">
        <v>5</v>
      </c>
      <c r="P11" s="111">
        <f t="shared" si="4"/>
        <v>10</v>
      </c>
      <c r="Q11" s="111"/>
      <c r="R11" s="111">
        <f t="shared" si="5"/>
        <v>0</v>
      </c>
      <c r="S11" s="112">
        <f t="shared" si="6"/>
        <v>110</v>
      </c>
      <c r="T11" s="113"/>
      <c r="U11" s="110">
        <f t="shared" si="7"/>
        <v>0</v>
      </c>
      <c r="V11" s="110"/>
      <c r="W11" s="110">
        <f t="shared" si="8"/>
        <v>0</v>
      </c>
      <c r="X11" s="110"/>
      <c r="Y11" s="110">
        <f t="shared" si="9"/>
        <v>0</v>
      </c>
      <c r="Z11" s="110"/>
      <c r="AA11" s="110">
        <f t="shared" si="10"/>
        <v>0</v>
      </c>
      <c r="AB11" s="112">
        <f t="shared" si="11"/>
        <v>0</v>
      </c>
      <c r="AC11" s="113"/>
      <c r="AD11" s="110"/>
      <c r="AE11" s="112"/>
      <c r="AF11" s="113">
        <v>1</v>
      </c>
      <c r="AG11" s="110">
        <f t="shared" si="12"/>
        <v>12</v>
      </c>
      <c r="AH11" s="110"/>
      <c r="AI11" s="110">
        <f t="shared" si="13"/>
        <v>0</v>
      </c>
      <c r="AJ11" s="110">
        <v>2</v>
      </c>
      <c r="AK11" s="110">
        <f t="shared" si="14"/>
        <v>6</v>
      </c>
      <c r="AL11" s="110"/>
      <c r="AM11" s="110">
        <f t="shared" si="15"/>
        <v>0</v>
      </c>
      <c r="AN11" s="110">
        <v>1</v>
      </c>
      <c r="AO11" s="110">
        <f t="shared" si="16"/>
        <v>5</v>
      </c>
      <c r="AP11" s="110"/>
      <c r="AQ11" s="110">
        <f t="shared" si="17"/>
        <v>0</v>
      </c>
      <c r="AR11" s="110"/>
      <c r="AS11" s="110">
        <f t="shared" si="18"/>
        <v>0</v>
      </c>
      <c r="AT11" s="110">
        <f t="shared" si="19"/>
        <v>10</v>
      </c>
      <c r="AU11" s="112">
        <f t="shared" si="20"/>
        <v>22</v>
      </c>
      <c r="AV11" s="114">
        <f t="shared" si="21"/>
        <v>132</v>
      </c>
    </row>
    <row r="12" spans="1:48" s="87" customFormat="1">
      <c r="A12" s="105">
        <v>8</v>
      </c>
      <c r="B12" s="106" t="s">
        <v>258</v>
      </c>
      <c r="C12" s="107">
        <v>22375</v>
      </c>
      <c r="D12" s="132" t="s">
        <v>69</v>
      </c>
      <c r="E12" s="133" t="s">
        <v>29</v>
      </c>
      <c r="F12" s="109" t="s">
        <v>34</v>
      </c>
      <c r="G12" s="134">
        <v>9</v>
      </c>
      <c r="H12" s="110">
        <f t="shared" si="0"/>
        <v>54</v>
      </c>
      <c r="I12" s="110"/>
      <c r="J12" s="110">
        <f t="shared" si="1"/>
        <v>0</v>
      </c>
      <c r="K12" s="110">
        <v>22</v>
      </c>
      <c r="L12" s="110">
        <f t="shared" si="2"/>
        <v>48</v>
      </c>
      <c r="M12" s="111"/>
      <c r="N12" s="110">
        <f t="shared" si="3"/>
        <v>0</v>
      </c>
      <c r="O12" s="111">
        <v>5</v>
      </c>
      <c r="P12" s="111">
        <f t="shared" si="4"/>
        <v>10</v>
      </c>
      <c r="Q12" s="111"/>
      <c r="R12" s="111">
        <f t="shared" si="5"/>
        <v>0</v>
      </c>
      <c r="S12" s="112">
        <f t="shared" si="6"/>
        <v>112</v>
      </c>
      <c r="T12" s="113"/>
      <c r="U12" s="110">
        <f t="shared" si="7"/>
        <v>0</v>
      </c>
      <c r="V12" s="110"/>
      <c r="W12" s="110">
        <f t="shared" si="8"/>
        <v>0</v>
      </c>
      <c r="X12" s="110">
        <v>1</v>
      </c>
      <c r="Y12" s="110">
        <f t="shared" si="9"/>
        <v>3</v>
      </c>
      <c r="Z12" s="110"/>
      <c r="AA12" s="110">
        <f t="shared" si="10"/>
        <v>0</v>
      </c>
      <c r="AB12" s="112">
        <f t="shared" si="11"/>
        <v>3</v>
      </c>
      <c r="AC12" s="113"/>
      <c r="AD12" s="110"/>
      <c r="AE12" s="112"/>
      <c r="AF12" s="113">
        <v>1</v>
      </c>
      <c r="AG12" s="110">
        <f t="shared" si="12"/>
        <v>12</v>
      </c>
      <c r="AH12" s="110">
        <v>1</v>
      </c>
      <c r="AI12" s="110">
        <f t="shared" si="13"/>
        <v>5</v>
      </c>
      <c r="AJ12" s="110"/>
      <c r="AK12" s="110">
        <f t="shared" si="14"/>
        <v>0</v>
      </c>
      <c r="AL12" s="110"/>
      <c r="AM12" s="110">
        <f t="shared" si="15"/>
        <v>0</v>
      </c>
      <c r="AN12" s="110"/>
      <c r="AO12" s="110">
        <f t="shared" si="16"/>
        <v>0</v>
      </c>
      <c r="AP12" s="110"/>
      <c r="AQ12" s="110">
        <f t="shared" si="17"/>
        <v>0</v>
      </c>
      <c r="AR12" s="110"/>
      <c r="AS12" s="110">
        <f t="shared" si="18"/>
        <v>0</v>
      </c>
      <c r="AT12" s="110">
        <f t="shared" si="19"/>
        <v>5</v>
      </c>
      <c r="AU12" s="112">
        <f t="shared" si="20"/>
        <v>17</v>
      </c>
      <c r="AV12" s="114">
        <f t="shared" si="21"/>
        <v>132</v>
      </c>
    </row>
    <row r="13" spans="1:48" s="87" customFormat="1">
      <c r="A13" s="105">
        <v>9</v>
      </c>
      <c r="B13" s="106" t="s">
        <v>213</v>
      </c>
      <c r="C13" s="107">
        <v>20815</v>
      </c>
      <c r="D13" s="132" t="s">
        <v>34</v>
      </c>
      <c r="E13" s="133" t="s">
        <v>29</v>
      </c>
      <c r="F13" s="109" t="s">
        <v>34</v>
      </c>
      <c r="G13" s="134">
        <v>9</v>
      </c>
      <c r="H13" s="110">
        <f t="shared" si="0"/>
        <v>54</v>
      </c>
      <c r="I13" s="110"/>
      <c r="J13" s="110">
        <f t="shared" si="1"/>
        <v>0</v>
      </c>
      <c r="K13" s="110">
        <v>20</v>
      </c>
      <c r="L13" s="110">
        <f t="shared" si="2"/>
        <v>44</v>
      </c>
      <c r="M13" s="111"/>
      <c r="N13" s="110">
        <f t="shared" si="3"/>
        <v>0</v>
      </c>
      <c r="O13" s="111">
        <v>5</v>
      </c>
      <c r="P13" s="111">
        <f t="shared" si="4"/>
        <v>10</v>
      </c>
      <c r="Q13" s="111"/>
      <c r="R13" s="111">
        <f t="shared" si="5"/>
        <v>0</v>
      </c>
      <c r="S13" s="112">
        <f t="shared" si="6"/>
        <v>108</v>
      </c>
      <c r="T13" s="113"/>
      <c r="U13" s="110">
        <f t="shared" si="7"/>
        <v>0</v>
      </c>
      <c r="V13" s="110"/>
      <c r="W13" s="110">
        <f t="shared" si="8"/>
        <v>0</v>
      </c>
      <c r="X13" s="110"/>
      <c r="Y13" s="110">
        <f t="shared" si="9"/>
        <v>0</v>
      </c>
      <c r="Z13" s="110"/>
      <c r="AA13" s="110">
        <f t="shared" si="10"/>
        <v>0</v>
      </c>
      <c r="AB13" s="112">
        <f t="shared" si="11"/>
        <v>0</v>
      </c>
      <c r="AC13" s="113"/>
      <c r="AD13" s="110"/>
      <c r="AE13" s="112"/>
      <c r="AF13" s="113">
        <v>1</v>
      </c>
      <c r="AG13" s="110">
        <f t="shared" si="12"/>
        <v>12</v>
      </c>
      <c r="AH13" s="110">
        <v>1</v>
      </c>
      <c r="AI13" s="110">
        <f t="shared" si="13"/>
        <v>5</v>
      </c>
      <c r="AJ13" s="110">
        <v>1</v>
      </c>
      <c r="AK13" s="110">
        <f t="shared" si="14"/>
        <v>3</v>
      </c>
      <c r="AL13" s="110"/>
      <c r="AM13" s="110">
        <f t="shared" si="15"/>
        <v>0</v>
      </c>
      <c r="AN13" s="110">
        <v>1</v>
      </c>
      <c r="AO13" s="110">
        <f t="shared" si="16"/>
        <v>5</v>
      </c>
      <c r="AP13" s="110"/>
      <c r="AQ13" s="110">
        <f t="shared" si="17"/>
        <v>0</v>
      </c>
      <c r="AR13" s="110"/>
      <c r="AS13" s="110">
        <f t="shared" si="18"/>
        <v>0</v>
      </c>
      <c r="AT13" s="110">
        <f t="shared" si="19"/>
        <v>10</v>
      </c>
      <c r="AU13" s="112">
        <f t="shared" si="20"/>
        <v>22</v>
      </c>
      <c r="AV13" s="114">
        <f t="shared" si="21"/>
        <v>130</v>
      </c>
    </row>
    <row r="14" spans="1:48" s="87" customFormat="1">
      <c r="A14" s="105">
        <v>10</v>
      </c>
      <c r="B14" s="106" t="s">
        <v>351</v>
      </c>
      <c r="C14" s="107">
        <v>19025</v>
      </c>
      <c r="D14" s="132" t="s">
        <v>34</v>
      </c>
      <c r="E14" s="133" t="s">
        <v>29</v>
      </c>
      <c r="F14" s="109" t="s">
        <v>34</v>
      </c>
      <c r="G14" s="134">
        <v>9</v>
      </c>
      <c r="H14" s="110">
        <f t="shared" si="0"/>
        <v>54</v>
      </c>
      <c r="I14" s="110"/>
      <c r="J14" s="110">
        <f t="shared" si="1"/>
        <v>0</v>
      </c>
      <c r="K14" s="110">
        <v>22</v>
      </c>
      <c r="L14" s="110">
        <f t="shared" si="2"/>
        <v>48</v>
      </c>
      <c r="M14" s="111"/>
      <c r="N14" s="110">
        <f t="shared" si="3"/>
        <v>0</v>
      </c>
      <c r="O14" s="111">
        <v>5</v>
      </c>
      <c r="P14" s="111">
        <f t="shared" si="4"/>
        <v>10</v>
      </c>
      <c r="Q14" s="111"/>
      <c r="R14" s="111">
        <f t="shared" si="5"/>
        <v>0</v>
      </c>
      <c r="S14" s="112">
        <f t="shared" si="6"/>
        <v>112</v>
      </c>
      <c r="T14" s="113"/>
      <c r="U14" s="110">
        <f t="shared" si="7"/>
        <v>0</v>
      </c>
      <c r="V14" s="110"/>
      <c r="W14" s="110">
        <f t="shared" si="8"/>
        <v>0</v>
      </c>
      <c r="X14" s="110"/>
      <c r="Y14" s="110">
        <f t="shared" si="9"/>
        <v>0</v>
      </c>
      <c r="Z14" s="110"/>
      <c r="AA14" s="110">
        <f t="shared" si="10"/>
        <v>0</v>
      </c>
      <c r="AB14" s="112">
        <f t="shared" si="11"/>
        <v>0</v>
      </c>
      <c r="AC14" s="113"/>
      <c r="AD14" s="110"/>
      <c r="AE14" s="112"/>
      <c r="AF14" s="113">
        <v>1</v>
      </c>
      <c r="AG14" s="110">
        <f t="shared" si="12"/>
        <v>12</v>
      </c>
      <c r="AH14" s="110"/>
      <c r="AI14" s="110">
        <f t="shared" si="13"/>
        <v>0</v>
      </c>
      <c r="AJ14" s="110"/>
      <c r="AK14" s="110">
        <f t="shared" si="14"/>
        <v>0</v>
      </c>
      <c r="AL14" s="110"/>
      <c r="AM14" s="110">
        <f t="shared" si="15"/>
        <v>0</v>
      </c>
      <c r="AN14" s="110">
        <v>1</v>
      </c>
      <c r="AO14" s="110">
        <f t="shared" si="16"/>
        <v>5</v>
      </c>
      <c r="AP14" s="110"/>
      <c r="AQ14" s="110">
        <f t="shared" si="17"/>
        <v>0</v>
      </c>
      <c r="AR14" s="110"/>
      <c r="AS14" s="110">
        <f t="shared" si="18"/>
        <v>0</v>
      </c>
      <c r="AT14" s="110">
        <f t="shared" si="19"/>
        <v>5</v>
      </c>
      <c r="AU14" s="112">
        <f t="shared" si="20"/>
        <v>17</v>
      </c>
      <c r="AV14" s="114">
        <f t="shared" si="21"/>
        <v>129</v>
      </c>
    </row>
    <row r="15" spans="1:48" s="87" customFormat="1">
      <c r="A15" s="105">
        <v>11</v>
      </c>
      <c r="B15" s="106" t="s">
        <v>211</v>
      </c>
      <c r="C15" s="107">
        <v>19092</v>
      </c>
      <c r="D15" s="132" t="s">
        <v>34</v>
      </c>
      <c r="E15" s="133" t="s">
        <v>29</v>
      </c>
      <c r="F15" s="109" t="s">
        <v>34</v>
      </c>
      <c r="G15" s="134">
        <v>9</v>
      </c>
      <c r="H15" s="110">
        <f t="shared" si="0"/>
        <v>54</v>
      </c>
      <c r="I15" s="110"/>
      <c r="J15" s="110">
        <f t="shared" si="1"/>
        <v>0</v>
      </c>
      <c r="K15" s="110">
        <v>22</v>
      </c>
      <c r="L15" s="110">
        <f t="shared" si="2"/>
        <v>48</v>
      </c>
      <c r="M15" s="111"/>
      <c r="N15" s="110">
        <f t="shared" si="3"/>
        <v>0</v>
      </c>
      <c r="O15" s="111">
        <v>5</v>
      </c>
      <c r="P15" s="111">
        <f t="shared" si="4"/>
        <v>10</v>
      </c>
      <c r="Q15" s="111"/>
      <c r="R15" s="111">
        <f t="shared" si="5"/>
        <v>0</v>
      </c>
      <c r="S15" s="112">
        <f t="shared" si="6"/>
        <v>112</v>
      </c>
      <c r="T15" s="113"/>
      <c r="U15" s="110">
        <f t="shared" si="7"/>
        <v>0</v>
      </c>
      <c r="V15" s="110"/>
      <c r="W15" s="110">
        <f t="shared" si="8"/>
        <v>0</v>
      </c>
      <c r="X15" s="110"/>
      <c r="Y15" s="110">
        <f t="shared" si="9"/>
        <v>0</v>
      </c>
      <c r="Z15" s="110"/>
      <c r="AA15" s="110">
        <f t="shared" si="10"/>
        <v>0</v>
      </c>
      <c r="AB15" s="112">
        <f t="shared" si="11"/>
        <v>0</v>
      </c>
      <c r="AC15" s="113"/>
      <c r="AD15" s="110"/>
      <c r="AE15" s="112"/>
      <c r="AF15" s="113">
        <v>1</v>
      </c>
      <c r="AG15" s="110">
        <f t="shared" si="12"/>
        <v>12</v>
      </c>
      <c r="AH15" s="110"/>
      <c r="AI15" s="110">
        <f t="shared" si="13"/>
        <v>0</v>
      </c>
      <c r="AJ15" s="110"/>
      <c r="AK15" s="110">
        <f t="shared" si="14"/>
        <v>0</v>
      </c>
      <c r="AL15" s="110"/>
      <c r="AM15" s="110">
        <f t="shared" si="15"/>
        <v>0</v>
      </c>
      <c r="AN15" s="110">
        <v>1</v>
      </c>
      <c r="AO15" s="110">
        <f t="shared" si="16"/>
        <v>5</v>
      </c>
      <c r="AP15" s="110"/>
      <c r="AQ15" s="110">
        <f t="shared" si="17"/>
        <v>0</v>
      </c>
      <c r="AR15" s="110"/>
      <c r="AS15" s="110">
        <f t="shared" si="18"/>
        <v>0</v>
      </c>
      <c r="AT15" s="110">
        <f t="shared" si="19"/>
        <v>5</v>
      </c>
      <c r="AU15" s="112">
        <f t="shared" si="20"/>
        <v>17</v>
      </c>
      <c r="AV15" s="114">
        <f t="shared" si="21"/>
        <v>129</v>
      </c>
    </row>
    <row r="16" spans="1:48" s="87" customFormat="1">
      <c r="A16" s="105">
        <v>12</v>
      </c>
      <c r="B16" s="106" t="s">
        <v>335</v>
      </c>
      <c r="C16" s="107">
        <v>22658</v>
      </c>
      <c r="D16" s="132" t="s">
        <v>34</v>
      </c>
      <c r="E16" s="133" t="s">
        <v>29</v>
      </c>
      <c r="F16" s="109" t="s">
        <v>34</v>
      </c>
      <c r="G16" s="134">
        <v>9</v>
      </c>
      <c r="H16" s="110">
        <f t="shared" si="0"/>
        <v>54</v>
      </c>
      <c r="I16" s="110"/>
      <c r="J16" s="110">
        <f t="shared" si="1"/>
        <v>0</v>
      </c>
      <c r="K16" s="110">
        <v>24</v>
      </c>
      <c r="L16" s="110">
        <f t="shared" si="2"/>
        <v>52</v>
      </c>
      <c r="M16" s="111"/>
      <c r="N16" s="110">
        <f t="shared" si="3"/>
        <v>0</v>
      </c>
      <c r="O16" s="111">
        <v>5</v>
      </c>
      <c r="P16" s="111">
        <f t="shared" si="4"/>
        <v>10</v>
      </c>
      <c r="Q16" s="111"/>
      <c r="R16" s="111">
        <f t="shared" si="5"/>
        <v>0</v>
      </c>
      <c r="S16" s="112">
        <f t="shared" si="6"/>
        <v>116</v>
      </c>
      <c r="T16" s="113"/>
      <c r="U16" s="110">
        <f t="shared" si="7"/>
        <v>0</v>
      </c>
      <c r="V16" s="110"/>
      <c r="W16" s="110">
        <f t="shared" si="8"/>
        <v>0</v>
      </c>
      <c r="X16" s="110"/>
      <c r="Y16" s="110">
        <f t="shared" si="9"/>
        <v>0</v>
      </c>
      <c r="Z16" s="110"/>
      <c r="AA16" s="110">
        <f t="shared" si="10"/>
        <v>0</v>
      </c>
      <c r="AB16" s="112">
        <f t="shared" si="11"/>
        <v>0</v>
      </c>
      <c r="AC16" s="113"/>
      <c r="AD16" s="110"/>
      <c r="AE16" s="112"/>
      <c r="AF16" s="113">
        <v>1</v>
      </c>
      <c r="AG16" s="110">
        <f t="shared" si="12"/>
        <v>12</v>
      </c>
      <c r="AH16" s="110"/>
      <c r="AI16" s="110">
        <f t="shared" si="13"/>
        <v>0</v>
      </c>
      <c r="AJ16" s="110"/>
      <c r="AK16" s="110">
        <f t="shared" si="14"/>
        <v>0</v>
      </c>
      <c r="AL16" s="110"/>
      <c r="AM16" s="110">
        <f t="shared" si="15"/>
        <v>0</v>
      </c>
      <c r="AN16" s="110"/>
      <c r="AO16" s="110">
        <f t="shared" si="16"/>
        <v>0</v>
      </c>
      <c r="AP16" s="110"/>
      <c r="AQ16" s="110">
        <f t="shared" si="17"/>
        <v>0</v>
      </c>
      <c r="AR16" s="110"/>
      <c r="AS16" s="110">
        <f t="shared" si="18"/>
        <v>0</v>
      </c>
      <c r="AT16" s="110">
        <f t="shared" si="19"/>
        <v>0</v>
      </c>
      <c r="AU16" s="112">
        <f t="shared" si="20"/>
        <v>12</v>
      </c>
      <c r="AV16" s="114">
        <f t="shared" si="21"/>
        <v>128</v>
      </c>
    </row>
    <row r="17" spans="1:48" s="87" customFormat="1">
      <c r="A17" s="105">
        <v>13</v>
      </c>
      <c r="B17" s="106" t="s">
        <v>312</v>
      </c>
      <c r="C17" s="107">
        <v>19693</v>
      </c>
      <c r="D17" s="132" t="s">
        <v>34</v>
      </c>
      <c r="E17" s="133" t="s">
        <v>29</v>
      </c>
      <c r="F17" s="109" t="s">
        <v>34</v>
      </c>
      <c r="G17" s="134">
        <v>9</v>
      </c>
      <c r="H17" s="110">
        <f t="shared" si="0"/>
        <v>54</v>
      </c>
      <c r="I17" s="110"/>
      <c r="J17" s="110">
        <f t="shared" si="1"/>
        <v>0</v>
      </c>
      <c r="K17" s="110">
        <v>21</v>
      </c>
      <c r="L17" s="110">
        <f t="shared" si="2"/>
        <v>46</v>
      </c>
      <c r="M17" s="111"/>
      <c r="N17" s="110">
        <f t="shared" si="3"/>
        <v>0</v>
      </c>
      <c r="O17" s="111">
        <v>5</v>
      </c>
      <c r="P17" s="111">
        <f t="shared" si="4"/>
        <v>10</v>
      </c>
      <c r="Q17" s="111"/>
      <c r="R17" s="111">
        <f t="shared" si="5"/>
        <v>0</v>
      </c>
      <c r="S17" s="112">
        <f t="shared" si="6"/>
        <v>110</v>
      </c>
      <c r="T17" s="113"/>
      <c r="U17" s="110">
        <f t="shared" si="7"/>
        <v>0</v>
      </c>
      <c r="V17" s="110"/>
      <c r="W17" s="110">
        <f t="shared" si="8"/>
        <v>0</v>
      </c>
      <c r="X17" s="110"/>
      <c r="Y17" s="110">
        <f t="shared" si="9"/>
        <v>0</v>
      </c>
      <c r="Z17" s="110"/>
      <c r="AA17" s="110">
        <f t="shared" si="10"/>
        <v>0</v>
      </c>
      <c r="AB17" s="112">
        <f t="shared" si="11"/>
        <v>0</v>
      </c>
      <c r="AC17" s="113"/>
      <c r="AD17" s="110"/>
      <c r="AE17" s="112"/>
      <c r="AF17" s="113">
        <v>1</v>
      </c>
      <c r="AG17" s="110">
        <f t="shared" si="12"/>
        <v>12</v>
      </c>
      <c r="AH17" s="110"/>
      <c r="AI17" s="110">
        <f t="shared" si="13"/>
        <v>0</v>
      </c>
      <c r="AJ17" s="110"/>
      <c r="AK17" s="110">
        <f t="shared" si="14"/>
        <v>0</v>
      </c>
      <c r="AL17" s="110"/>
      <c r="AM17" s="110">
        <f t="shared" si="15"/>
        <v>0</v>
      </c>
      <c r="AN17" s="110">
        <v>1</v>
      </c>
      <c r="AO17" s="110">
        <f t="shared" si="16"/>
        <v>5</v>
      </c>
      <c r="AP17" s="110"/>
      <c r="AQ17" s="110">
        <f t="shared" si="17"/>
        <v>0</v>
      </c>
      <c r="AR17" s="110"/>
      <c r="AS17" s="110">
        <f t="shared" si="18"/>
        <v>0</v>
      </c>
      <c r="AT17" s="110">
        <f t="shared" si="19"/>
        <v>5</v>
      </c>
      <c r="AU17" s="112">
        <f t="shared" si="20"/>
        <v>17</v>
      </c>
      <c r="AV17" s="114">
        <f t="shared" si="21"/>
        <v>127</v>
      </c>
    </row>
    <row r="18" spans="1:48" s="87" customFormat="1">
      <c r="A18" s="105">
        <v>14</v>
      </c>
      <c r="B18" s="106" t="s">
        <v>261</v>
      </c>
      <c r="C18" s="107">
        <v>20668</v>
      </c>
      <c r="D18" s="132" t="s">
        <v>34</v>
      </c>
      <c r="E18" s="133" t="s">
        <v>29</v>
      </c>
      <c r="F18" s="109" t="s">
        <v>34</v>
      </c>
      <c r="G18" s="134">
        <v>9</v>
      </c>
      <c r="H18" s="110">
        <f t="shared" si="0"/>
        <v>54</v>
      </c>
      <c r="I18" s="110"/>
      <c r="J18" s="110">
        <f t="shared" si="1"/>
        <v>0</v>
      </c>
      <c r="K18" s="110">
        <v>21</v>
      </c>
      <c r="L18" s="110">
        <f t="shared" si="2"/>
        <v>46</v>
      </c>
      <c r="M18" s="111"/>
      <c r="N18" s="110">
        <f t="shared" si="3"/>
        <v>0</v>
      </c>
      <c r="O18" s="111">
        <v>5</v>
      </c>
      <c r="P18" s="111">
        <f t="shared" si="4"/>
        <v>10</v>
      </c>
      <c r="Q18" s="111"/>
      <c r="R18" s="111">
        <f t="shared" si="5"/>
        <v>0</v>
      </c>
      <c r="S18" s="112">
        <f t="shared" si="6"/>
        <v>110</v>
      </c>
      <c r="T18" s="113"/>
      <c r="U18" s="110">
        <f t="shared" si="7"/>
        <v>0</v>
      </c>
      <c r="V18" s="110"/>
      <c r="W18" s="110">
        <f t="shared" si="8"/>
        <v>0</v>
      </c>
      <c r="X18" s="110"/>
      <c r="Y18" s="110">
        <f t="shared" si="9"/>
        <v>0</v>
      </c>
      <c r="Z18" s="110"/>
      <c r="AA18" s="110">
        <f t="shared" si="10"/>
        <v>0</v>
      </c>
      <c r="AB18" s="112">
        <f t="shared" si="11"/>
        <v>0</v>
      </c>
      <c r="AC18" s="113"/>
      <c r="AD18" s="110"/>
      <c r="AE18" s="112"/>
      <c r="AF18" s="113">
        <v>1</v>
      </c>
      <c r="AG18" s="110">
        <f t="shared" si="12"/>
        <v>12</v>
      </c>
      <c r="AH18" s="110"/>
      <c r="AI18" s="110">
        <f t="shared" si="13"/>
        <v>0</v>
      </c>
      <c r="AJ18" s="110"/>
      <c r="AK18" s="110">
        <f t="shared" si="14"/>
        <v>0</v>
      </c>
      <c r="AL18" s="110"/>
      <c r="AM18" s="110">
        <f t="shared" si="15"/>
        <v>0</v>
      </c>
      <c r="AN18" s="110">
        <v>1</v>
      </c>
      <c r="AO18" s="110">
        <f t="shared" si="16"/>
        <v>5</v>
      </c>
      <c r="AP18" s="110"/>
      <c r="AQ18" s="110">
        <f t="shared" si="17"/>
        <v>0</v>
      </c>
      <c r="AR18" s="110"/>
      <c r="AS18" s="110">
        <f t="shared" si="18"/>
        <v>0</v>
      </c>
      <c r="AT18" s="110">
        <f t="shared" si="19"/>
        <v>5</v>
      </c>
      <c r="AU18" s="112">
        <f t="shared" si="20"/>
        <v>17</v>
      </c>
      <c r="AV18" s="114">
        <f t="shared" si="21"/>
        <v>127</v>
      </c>
    </row>
    <row r="19" spans="1:48" s="87" customFormat="1">
      <c r="A19" s="105">
        <v>15</v>
      </c>
      <c r="B19" s="106" t="s">
        <v>272</v>
      </c>
      <c r="C19" s="107">
        <v>20824</v>
      </c>
      <c r="D19" s="132" t="s">
        <v>34</v>
      </c>
      <c r="E19" s="133" t="s">
        <v>29</v>
      </c>
      <c r="F19" s="109" t="s">
        <v>34</v>
      </c>
      <c r="G19" s="134">
        <v>9</v>
      </c>
      <c r="H19" s="110">
        <f t="shared" si="0"/>
        <v>54</v>
      </c>
      <c r="I19" s="110"/>
      <c r="J19" s="110">
        <f t="shared" si="1"/>
        <v>0</v>
      </c>
      <c r="K19" s="110">
        <v>21</v>
      </c>
      <c r="L19" s="110">
        <f t="shared" si="2"/>
        <v>46</v>
      </c>
      <c r="M19" s="111"/>
      <c r="N19" s="110">
        <f t="shared" si="3"/>
        <v>0</v>
      </c>
      <c r="O19" s="111">
        <v>5</v>
      </c>
      <c r="P19" s="111">
        <f t="shared" si="4"/>
        <v>10</v>
      </c>
      <c r="Q19" s="111"/>
      <c r="R19" s="111">
        <f t="shared" si="5"/>
        <v>0</v>
      </c>
      <c r="S19" s="112">
        <f t="shared" si="6"/>
        <v>110</v>
      </c>
      <c r="T19" s="113"/>
      <c r="U19" s="110">
        <f t="shared" si="7"/>
        <v>0</v>
      </c>
      <c r="V19" s="110"/>
      <c r="W19" s="110">
        <f t="shared" si="8"/>
        <v>0</v>
      </c>
      <c r="X19" s="110"/>
      <c r="Y19" s="110">
        <f t="shared" si="9"/>
        <v>0</v>
      </c>
      <c r="Z19" s="110"/>
      <c r="AA19" s="110">
        <f t="shared" si="10"/>
        <v>0</v>
      </c>
      <c r="AB19" s="112">
        <f t="shared" si="11"/>
        <v>0</v>
      </c>
      <c r="AC19" s="113"/>
      <c r="AD19" s="110"/>
      <c r="AE19" s="112" t="s">
        <v>87</v>
      </c>
      <c r="AF19" s="113">
        <v>1</v>
      </c>
      <c r="AG19" s="110">
        <f t="shared" si="12"/>
        <v>12</v>
      </c>
      <c r="AH19" s="110"/>
      <c r="AI19" s="110">
        <f t="shared" si="13"/>
        <v>0</v>
      </c>
      <c r="AJ19" s="110"/>
      <c r="AK19" s="110">
        <f t="shared" si="14"/>
        <v>0</v>
      </c>
      <c r="AL19" s="110"/>
      <c r="AM19" s="110">
        <f t="shared" si="15"/>
        <v>0</v>
      </c>
      <c r="AN19" s="110">
        <v>1</v>
      </c>
      <c r="AO19" s="110">
        <f t="shared" si="16"/>
        <v>5</v>
      </c>
      <c r="AP19" s="110"/>
      <c r="AQ19" s="110">
        <f t="shared" si="17"/>
        <v>0</v>
      </c>
      <c r="AR19" s="110"/>
      <c r="AS19" s="110">
        <f t="shared" si="18"/>
        <v>0</v>
      </c>
      <c r="AT19" s="110">
        <f t="shared" si="19"/>
        <v>5</v>
      </c>
      <c r="AU19" s="112">
        <f t="shared" si="20"/>
        <v>17</v>
      </c>
      <c r="AV19" s="114">
        <f t="shared" si="21"/>
        <v>127</v>
      </c>
    </row>
    <row r="20" spans="1:48" s="87" customFormat="1">
      <c r="A20" s="105">
        <v>16</v>
      </c>
      <c r="B20" s="106" t="s">
        <v>268</v>
      </c>
      <c r="C20" s="107">
        <v>21189</v>
      </c>
      <c r="D20" s="132" t="s">
        <v>26</v>
      </c>
      <c r="E20" s="133" t="s">
        <v>30</v>
      </c>
      <c r="F20" s="109" t="s">
        <v>34</v>
      </c>
      <c r="G20" s="134">
        <v>8</v>
      </c>
      <c r="H20" s="110">
        <f t="shared" si="0"/>
        <v>48</v>
      </c>
      <c r="I20" s="110"/>
      <c r="J20" s="110">
        <f t="shared" si="1"/>
        <v>0</v>
      </c>
      <c r="K20" s="110">
        <v>24</v>
      </c>
      <c r="L20" s="110">
        <f t="shared" si="2"/>
        <v>52</v>
      </c>
      <c r="M20" s="111"/>
      <c r="N20" s="110">
        <f t="shared" si="3"/>
        <v>0</v>
      </c>
      <c r="O20" s="111">
        <v>5</v>
      </c>
      <c r="P20" s="111">
        <f t="shared" si="4"/>
        <v>10</v>
      </c>
      <c r="Q20" s="111"/>
      <c r="R20" s="111">
        <f t="shared" si="5"/>
        <v>0</v>
      </c>
      <c r="S20" s="112">
        <f t="shared" si="6"/>
        <v>110</v>
      </c>
      <c r="T20" s="113"/>
      <c r="U20" s="110">
        <f t="shared" si="7"/>
        <v>0</v>
      </c>
      <c r="V20" s="110"/>
      <c r="W20" s="110">
        <f t="shared" si="8"/>
        <v>0</v>
      </c>
      <c r="X20" s="110"/>
      <c r="Y20" s="110">
        <f t="shared" si="9"/>
        <v>0</v>
      </c>
      <c r="Z20" s="110"/>
      <c r="AA20" s="110">
        <f t="shared" si="10"/>
        <v>0</v>
      </c>
      <c r="AB20" s="112">
        <f t="shared" si="11"/>
        <v>0</v>
      </c>
      <c r="AC20" s="113"/>
      <c r="AD20" s="110"/>
      <c r="AE20" s="112"/>
      <c r="AF20" s="113">
        <v>1</v>
      </c>
      <c r="AG20" s="110">
        <f t="shared" si="12"/>
        <v>12</v>
      </c>
      <c r="AH20" s="110">
        <v>1</v>
      </c>
      <c r="AI20" s="110">
        <f t="shared" si="13"/>
        <v>5</v>
      </c>
      <c r="AJ20" s="110"/>
      <c r="AK20" s="110">
        <f t="shared" si="14"/>
        <v>0</v>
      </c>
      <c r="AL20" s="110"/>
      <c r="AM20" s="110">
        <f t="shared" si="15"/>
        <v>0</v>
      </c>
      <c r="AN20" s="110"/>
      <c r="AO20" s="110">
        <f t="shared" si="16"/>
        <v>0</v>
      </c>
      <c r="AP20" s="110"/>
      <c r="AQ20" s="110">
        <f t="shared" si="17"/>
        <v>0</v>
      </c>
      <c r="AR20" s="110"/>
      <c r="AS20" s="110">
        <f t="shared" si="18"/>
        <v>0</v>
      </c>
      <c r="AT20" s="110">
        <f t="shared" si="19"/>
        <v>5</v>
      </c>
      <c r="AU20" s="112">
        <f t="shared" si="20"/>
        <v>17</v>
      </c>
      <c r="AV20" s="114">
        <f t="shared" si="21"/>
        <v>127</v>
      </c>
    </row>
    <row r="21" spans="1:48" s="87" customFormat="1">
      <c r="A21" s="105">
        <v>17</v>
      </c>
      <c r="B21" s="106" t="s">
        <v>315</v>
      </c>
      <c r="C21" s="107">
        <v>19745</v>
      </c>
      <c r="D21" s="132" t="s">
        <v>34</v>
      </c>
      <c r="E21" s="133" t="s">
        <v>29</v>
      </c>
      <c r="F21" s="109" t="s">
        <v>34</v>
      </c>
      <c r="G21" s="134">
        <v>9</v>
      </c>
      <c r="H21" s="110">
        <f t="shared" si="0"/>
        <v>54</v>
      </c>
      <c r="I21" s="110"/>
      <c r="J21" s="110">
        <f t="shared" si="1"/>
        <v>0</v>
      </c>
      <c r="K21" s="110">
        <v>23</v>
      </c>
      <c r="L21" s="110">
        <f t="shared" si="2"/>
        <v>50</v>
      </c>
      <c r="M21" s="111"/>
      <c r="N21" s="110">
        <f t="shared" si="3"/>
        <v>0</v>
      </c>
      <c r="O21" s="111">
        <v>5</v>
      </c>
      <c r="P21" s="111">
        <f t="shared" si="4"/>
        <v>10</v>
      </c>
      <c r="Q21" s="111"/>
      <c r="R21" s="111">
        <f t="shared" si="5"/>
        <v>0</v>
      </c>
      <c r="S21" s="112">
        <f t="shared" si="6"/>
        <v>114</v>
      </c>
      <c r="T21" s="113"/>
      <c r="U21" s="110">
        <f t="shared" si="7"/>
        <v>0</v>
      </c>
      <c r="V21" s="110"/>
      <c r="W21" s="110">
        <f t="shared" si="8"/>
        <v>0</v>
      </c>
      <c r="X21" s="110"/>
      <c r="Y21" s="110">
        <f t="shared" si="9"/>
        <v>0</v>
      </c>
      <c r="Z21" s="110"/>
      <c r="AA21" s="110">
        <f t="shared" si="10"/>
        <v>0</v>
      </c>
      <c r="AB21" s="112">
        <f t="shared" si="11"/>
        <v>0</v>
      </c>
      <c r="AC21" s="113"/>
      <c r="AD21" s="110"/>
      <c r="AE21" s="112"/>
      <c r="AF21" s="113">
        <v>1</v>
      </c>
      <c r="AG21" s="110">
        <f t="shared" si="12"/>
        <v>12</v>
      </c>
      <c r="AH21" s="110"/>
      <c r="AI21" s="110">
        <f t="shared" si="13"/>
        <v>0</v>
      </c>
      <c r="AJ21" s="110"/>
      <c r="AK21" s="110">
        <f t="shared" si="14"/>
        <v>0</v>
      </c>
      <c r="AL21" s="110"/>
      <c r="AM21" s="110">
        <f t="shared" si="15"/>
        <v>0</v>
      </c>
      <c r="AN21" s="110"/>
      <c r="AO21" s="110">
        <f t="shared" si="16"/>
        <v>0</v>
      </c>
      <c r="AP21" s="110"/>
      <c r="AQ21" s="110">
        <f t="shared" si="17"/>
        <v>0</v>
      </c>
      <c r="AR21" s="110"/>
      <c r="AS21" s="110">
        <f t="shared" si="18"/>
        <v>0</v>
      </c>
      <c r="AT21" s="110">
        <f t="shared" si="19"/>
        <v>0</v>
      </c>
      <c r="AU21" s="112">
        <f t="shared" si="20"/>
        <v>12</v>
      </c>
      <c r="AV21" s="114">
        <f t="shared" si="21"/>
        <v>126</v>
      </c>
    </row>
    <row r="22" spans="1:48" s="87" customFormat="1">
      <c r="A22" s="105">
        <v>18</v>
      </c>
      <c r="B22" s="106" t="s">
        <v>267</v>
      </c>
      <c r="C22" s="107">
        <v>23308</v>
      </c>
      <c r="D22" s="132" t="s">
        <v>34</v>
      </c>
      <c r="E22" s="133" t="s">
        <v>29</v>
      </c>
      <c r="F22" s="109" t="s">
        <v>34</v>
      </c>
      <c r="G22" s="134">
        <v>9</v>
      </c>
      <c r="H22" s="110">
        <f t="shared" si="0"/>
        <v>54</v>
      </c>
      <c r="I22" s="110"/>
      <c r="J22" s="110">
        <f t="shared" si="1"/>
        <v>0</v>
      </c>
      <c r="K22" s="110">
        <v>20</v>
      </c>
      <c r="L22" s="110">
        <f t="shared" si="2"/>
        <v>44</v>
      </c>
      <c r="M22" s="111"/>
      <c r="N22" s="110">
        <f t="shared" si="3"/>
        <v>0</v>
      </c>
      <c r="O22" s="111">
        <v>5</v>
      </c>
      <c r="P22" s="111">
        <f t="shared" si="4"/>
        <v>10</v>
      </c>
      <c r="Q22" s="111"/>
      <c r="R22" s="111">
        <f t="shared" si="5"/>
        <v>0</v>
      </c>
      <c r="S22" s="112">
        <f t="shared" si="6"/>
        <v>108</v>
      </c>
      <c r="T22" s="113"/>
      <c r="U22" s="110">
        <f t="shared" si="7"/>
        <v>0</v>
      </c>
      <c r="V22" s="110"/>
      <c r="W22" s="110">
        <f t="shared" si="8"/>
        <v>0</v>
      </c>
      <c r="X22" s="110">
        <v>2</v>
      </c>
      <c r="Y22" s="110">
        <f t="shared" si="9"/>
        <v>6</v>
      </c>
      <c r="Z22" s="110"/>
      <c r="AA22" s="110">
        <f t="shared" si="10"/>
        <v>0</v>
      </c>
      <c r="AB22" s="112">
        <f t="shared" si="11"/>
        <v>6</v>
      </c>
      <c r="AC22" s="113"/>
      <c r="AD22" s="110"/>
      <c r="AE22" s="112"/>
      <c r="AF22" s="113">
        <v>1</v>
      </c>
      <c r="AG22" s="110">
        <f t="shared" si="12"/>
        <v>12</v>
      </c>
      <c r="AH22" s="110"/>
      <c r="AI22" s="110">
        <f t="shared" si="13"/>
        <v>0</v>
      </c>
      <c r="AJ22" s="110"/>
      <c r="AK22" s="110">
        <f t="shared" si="14"/>
        <v>0</v>
      </c>
      <c r="AL22" s="110"/>
      <c r="AM22" s="110">
        <f t="shared" si="15"/>
        <v>0</v>
      </c>
      <c r="AN22" s="110"/>
      <c r="AO22" s="110">
        <f t="shared" si="16"/>
        <v>0</v>
      </c>
      <c r="AP22" s="110"/>
      <c r="AQ22" s="110">
        <f t="shared" si="17"/>
        <v>0</v>
      </c>
      <c r="AR22" s="110"/>
      <c r="AS22" s="110">
        <f t="shared" si="18"/>
        <v>0</v>
      </c>
      <c r="AT22" s="110">
        <f t="shared" si="19"/>
        <v>0</v>
      </c>
      <c r="AU22" s="112">
        <f t="shared" si="20"/>
        <v>12</v>
      </c>
      <c r="AV22" s="114">
        <f t="shared" si="21"/>
        <v>126</v>
      </c>
    </row>
    <row r="23" spans="1:48" s="87" customFormat="1">
      <c r="A23" s="105">
        <v>19</v>
      </c>
      <c r="B23" s="106" t="s">
        <v>270</v>
      </c>
      <c r="C23" s="107">
        <v>19988</v>
      </c>
      <c r="D23" s="132" t="s">
        <v>34</v>
      </c>
      <c r="E23" s="133" t="s">
        <v>29</v>
      </c>
      <c r="F23" s="109" t="s">
        <v>34</v>
      </c>
      <c r="G23" s="134">
        <v>7</v>
      </c>
      <c r="H23" s="110">
        <f t="shared" si="0"/>
        <v>42</v>
      </c>
      <c r="I23" s="110"/>
      <c r="J23" s="110">
        <f t="shared" si="1"/>
        <v>0</v>
      </c>
      <c r="K23" s="110">
        <v>26</v>
      </c>
      <c r="L23" s="110">
        <f t="shared" si="2"/>
        <v>56</v>
      </c>
      <c r="M23" s="111"/>
      <c r="N23" s="110">
        <f t="shared" si="3"/>
        <v>0</v>
      </c>
      <c r="O23" s="111">
        <v>5</v>
      </c>
      <c r="P23" s="111">
        <f t="shared" si="4"/>
        <v>10</v>
      </c>
      <c r="Q23" s="111"/>
      <c r="R23" s="111">
        <f t="shared" si="5"/>
        <v>0</v>
      </c>
      <c r="S23" s="112">
        <f t="shared" si="6"/>
        <v>108</v>
      </c>
      <c r="T23" s="113"/>
      <c r="U23" s="110">
        <f t="shared" si="7"/>
        <v>0</v>
      </c>
      <c r="V23" s="110"/>
      <c r="W23" s="110">
        <f t="shared" si="8"/>
        <v>0</v>
      </c>
      <c r="X23" s="110"/>
      <c r="Y23" s="110">
        <f t="shared" si="9"/>
        <v>0</v>
      </c>
      <c r="Z23" s="110"/>
      <c r="AA23" s="110">
        <f t="shared" si="10"/>
        <v>0</v>
      </c>
      <c r="AB23" s="112">
        <f t="shared" si="11"/>
        <v>0</v>
      </c>
      <c r="AC23" s="113"/>
      <c r="AD23" s="110"/>
      <c r="AE23" s="112"/>
      <c r="AF23" s="113">
        <v>1</v>
      </c>
      <c r="AG23" s="110">
        <f t="shared" si="12"/>
        <v>12</v>
      </c>
      <c r="AH23" s="110"/>
      <c r="AI23" s="110">
        <f t="shared" si="13"/>
        <v>0</v>
      </c>
      <c r="AJ23" s="110"/>
      <c r="AK23" s="110">
        <f t="shared" si="14"/>
        <v>0</v>
      </c>
      <c r="AL23" s="110"/>
      <c r="AM23" s="110">
        <f t="shared" si="15"/>
        <v>0</v>
      </c>
      <c r="AN23" s="110">
        <v>1</v>
      </c>
      <c r="AO23" s="110">
        <f t="shared" si="16"/>
        <v>5</v>
      </c>
      <c r="AP23" s="110"/>
      <c r="AQ23" s="110">
        <f t="shared" si="17"/>
        <v>0</v>
      </c>
      <c r="AR23" s="110"/>
      <c r="AS23" s="110">
        <f t="shared" si="18"/>
        <v>0</v>
      </c>
      <c r="AT23" s="110">
        <f t="shared" si="19"/>
        <v>5</v>
      </c>
      <c r="AU23" s="112">
        <f t="shared" si="20"/>
        <v>17</v>
      </c>
      <c r="AV23" s="114">
        <f t="shared" si="21"/>
        <v>125</v>
      </c>
    </row>
    <row r="24" spans="1:48" s="87" customFormat="1">
      <c r="A24" s="105">
        <v>20</v>
      </c>
      <c r="B24" s="106" t="s">
        <v>266</v>
      </c>
      <c r="C24" s="107">
        <v>21002</v>
      </c>
      <c r="D24" s="132" t="s">
        <v>140</v>
      </c>
      <c r="E24" s="133" t="s">
        <v>29</v>
      </c>
      <c r="F24" s="109" t="s">
        <v>34</v>
      </c>
      <c r="G24" s="134">
        <v>9</v>
      </c>
      <c r="H24" s="110">
        <f t="shared" si="0"/>
        <v>54</v>
      </c>
      <c r="I24" s="110"/>
      <c r="J24" s="110">
        <f t="shared" si="1"/>
        <v>0</v>
      </c>
      <c r="K24" s="110">
        <v>21</v>
      </c>
      <c r="L24" s="110">
        <f t="shared" si="2"/>
        <v>46</v>
      </c>
      <c r="M24" s="111"/>
      <c r="N24" s="110">
        <f t="shared" si="3"/>
        <v>0</v>
      </c>
      <c r="O24" s="111">
        <v>5</v>
      </c>
      <c r="P24" s="111">
        <f t="shared" si="4"/>
        <v>10</v>
      </c>
      <c r="Q24" s="111"/>
      <c r="R24" s="111">
        <f t="shared" si="5"/>
        <v>0</v>
      </c>
      <c r="S24" s="112">
        <f t="shared" si="6"/>
        <v>110</v>
      </c>
      <c r="T24" s="113"/>
      <c r="U24" s="110">
        <f t="shared" si="7"/>
        <v>0</v>
      </c>
      <c r="V24" s="110"/>
      <c r="W24" s="110">
        <f t="shared" si="8"/>
        <v>0</v>
      </c>
      <c r="X24" s="110"/>
      <c r="Y24" s="110">
        <f t="shared" si="9"/>
        <v>0</v>
      </c>
      <c r="Z24" s="110"/>
      <c r="AA24" s="110">
        <f t="shared" si="10"/>
        <v>0</v>
      </c>
      <c r="AB24" s="112">
        <f t="shared" si="11"/>
        <v>0</v>
      </c>
      <c r="AC24" s="113"/>
      <c r="AD24" s="110"/>
      <c r="AE24" s="112"/>
      <c r="AF24" s="113">
        <v>1</v>
      </c>
      <c r="AG24" s="110">
        <f t="shared" si="12"/>
        <v>12</v>
      </c>
      <c r="AH24" s="110"/>
      <c r="AI24" s="110">
        <f t="shared" si="13"/>
        <v>0</v>
      </c>
      <c r="AJ24" s="110">
        <v>1</v>
      </c>
      <c r="AK24" s="110">
        <f t="shared" si="14"/>
        <v>3</v>
      </c>
      <c r="AL24" s="110"/>
      <c r="AM24" s="110">
        <f t="shared" si="15"/>
        <v>0</v>
      </c>
      <c r="AN24" s="110"/>
      <c r="AO24" s="110">
        <f t="shared" si="16"/>
        <v>0</v>
      </c>
      <c r="AP24" s="110"/>
      <c r="AQ24" s="110">
        <f t="shared" si="17"/>
        <v>0</v>
      </c>
      <c r="AR24" s="110"/>
      <c r="AS24" s="110">
        <f t="shared" si="18"/>
        <v>0</v>
      </c>
      <c r="AT24" s="110">
        <f t="shared" si="19"/>
        <v>3</v>
      </c>
      <c r="AU24" s="112">
        <f t="shared" si="20"/>
        <v>15</v>
      </c>
      <c r="AV24" s="114">
        <f t="shared" si="21"/>
        <v>125</v>
      </c>
    </row>
    <row r="25" spans="1:48" s="87" customFormat="1">
      <c r="A25" s="105">
        <v>21</v>
      </c>
      <c r="B25" s="106" t="s">
        <v>311</v>
      </c>
      <c r="C25" s="107">
        <v>23273</v>
      </c>
      <c r="D25" s="132" t="s">
        <v>34</v>
      </c>
      <c r="E25" s="133" t="s">
        <v>29</v>
      </c>
      <c r="F25" s="109" t="s">
        <v>34</v>
      </c>
      <c r="G25" s="134">
        <v>9</v>
      </c>
      <c r="H25" s="110">
        <f t="shared" si="0"/>
        <v>54</v>
      </c>
      <c r="I25" s="110"/>
      <c r="J25" s="110">
        <f t="shared" si="1"/>
        <v>0</v>
      </c>
      <c r="K25" s="110">
        <v>21</v>
      </c>
      <c r="L25" s="110">
        <f t="shared" si="2"/>
        <v>46</v>
      </c>
      <c r="M25" s="111"/>
      <c r="N25" s="110">
        <f t="shared" si="3"/>
        <v>0</v>
      </c>
      <c r="O25" s="111">
        <v>5</v>
      </c>
      <c r="P25" s="111">
        <f t="shared" si="4"/>
        <v>10</v>
      </c>
      <c r="Q25" s="111"/>
      <c r="R25" s="111">
        <f t="shared" si="5"/>
        <v>0</v>
      </c>
      <c r="S25" s="112">
        <f t="shared" si="6"/>
        <v>110</v>
      </c>
      <c r="T25" s="113"/>
      <c r="U25" s="110">
        <f t="shared" si="7"/>
        <v>0</v>
      </c>
      <c r="V25" s="110"/>
      <c r="W25" s="110">
        <f t="shared" si="8"/>
        <v>0</v>
      </c>
      <c r="X25" s="110">
        <v>1</v>
      </c>
      <c r="Y25" s="110">
        <f t="shared" si="9"/>
        <v>3</v>
      </c>
      <c r="Z25" s="110"/>
      <c r="AA25" s="110">
        <f t="shared" si="10"/>
        <v>0</v>
      </c>
      <c r="AB25" s="112">
        <f t="shared" si="11"/>
        <v>3</v>
      </c>
      <c r="AC25" s="113"/>
      <c r="AD25" s="110"/>
      <c r="AE25" s="112"/>
      <c r="AF25" s="113">
        <v>1</v>
      </c>
      <c r="AG25" s="110">
        <f t="shared" si="12"/>
        <v>12</v>
      </c>
      <c r="AH25" s="110"/>
      <c r="AI25" s="110">
        <f t="shared" si="13"/>
        <v>0</v>
      </c>
      <c r="AJ25" s="110"/>
      <c r="AK25" s="110">
        <f t="shared" si="14"/>
        <v>0</v>
      </c>
      <c r="AL25" s="110"/>
      <c r="AM25" s="110">
        <f t="shared" si="15"/>
        <v>0</v>
      </c>
      <c r="AN25" s="110"/>
      <c r="AO25" s="110">
        <f t="shared" si="16"/>
        <v>0</v>
      </c>
      <c r="AP25" s="110"/>
      <c r="AQ25" s="110">
        <f t="shared" si="17"/>
        <v>0</v>
      </c>
      <c r="AR25" s="110"/>
      <c r="AS25" s="110">
        <f t="shared" si="18"/>
        <v>0</v>
      </c>
      <c r="AT25" s="110">
        <f t="shared" si="19"/>
        <v>0</v>
      </c>
      <c r="AU25" s="112">
        <f t="shared" si="20"/>
        <v>12</v>
      </c>
      <c r="AV25" s="114">
        <f t="shared" si="21"/>
        <v>125</v>
      </c>
    </row>
    <row r="26" spans="1:48" s="87" customFormat="1">
      <c r="A26" s="105">
        <v>22</v>
      </c>
      <c r="B26" s="106" t="s">
        <v>264</v>
      </c>
      <c r="C26" s="107">
        <v>20511</v>
      </c>
      <c r="D26" s="132" t="s">
        <v>34</v>
      </c>
      <c r="E26" s="133" t="s">
        <v>29</v>
      </c>
      <c r="F26" s="109" t="s">
        <v>34</v>
      </c>
      <c r="G26" s="134">
        <v>9</v>
      </c>
      <c r="H26" s="110">
        <f t="shared" si="0"/>
        <v>54</v>
      </c>
      <c r="I26" s="110"/>
      <c r="J26" s="110">
        <f t="shared" si="1"/>
        <v>0</v>
      </c>
      <c r="K26" s="110">
        <v>23</v>
      </c>
      <c r="L26" s="110">
        <f t="shared" si="2"/>
        <v>50</v>
      </c>
      <c r="M26" s="111"/>
      <c r="N26" s="110">
        <f t="shared" si="3"/>
        <v>0</v>
      </c>
      <c r="O26" s="111">
        <v>4</v>
      </c>
      <c r="P26" s="111">
        <f t="shared" si="4"/>
        <v>8</v>
      </c>
      <c r="Q26" s="111"/>
      <c r="R26" s="111">
        <f t="shared" si="5"/>
        <v>0</v>
      </c>
      <c r="S26" s="112">
        <f t="shared" si="6"/>
        <v>112</v>
      </c>
      <c r="T26" s="113"/>
      <c r="U26" s="110">
        <f t="shared" si="7"/>
        <v>0</v>
      </c>
      <c r="V26" s="110"/>
      <c r="W26" s="110">
        <f t="shared" si="8"/>
        <v>0</v>
      </c>
      <c r="X26" s="110"/>
      <c r="Y26" s="110">
        <f t="shared" si="9"/>
        <v>0</v>
      </c>
      <c r="Z26" s="110"/>
      <c r="AA26" s="110">
        <f t="shared" si="10"/>
        <v>0</v>
      </c>
      <c r="AB26" s="112">
        <f t="shared" si="11"/>
        <v>0</v>
      </c>
      <c r="AC26" s="113" t="s">
        <v>87</v>
      </c>
      <c r="AD26" s="110"/>
      <c r="AE26" s="112"/>
      <c r="AF26" s="113">
        <v>1</v>
      </c>
      <c r="AG26" s="110">
        <f t="shared" si="12"/>
        <v>12</v>
      </c>
      <c r="AH26" s="110"/>
      <c r="AI26" s="110">
        <f t="shared" si="13"/>
        <v>0</v>
      </c>
      <c r="AJ26" s="110"/>
      <c r="AK26" s="110">
        <f t="shared" si="14"/>
        <v>0</v>
      </c>
      <c r="AL26" s="110"/>
      <c r="AM26" s="110">
        <f t="shared" si="15"/>
        <v>0</v>
      </c>
      <c r="AN26" s="110"/>
      <c r="AO26" s="110">
        <f t="shared" si="16"/>
        <v>0</v>
      </c>
      <c r="AP26" s="110"/>
      <c r="AQ26" s="110">
        <f t="shared" si="17"/>
        <v>0</v>
      </c>
      <c r="AR26" s="110"/>
      <c r="AS26" s="110">
        <f t="shared" si="18"/>
        <v>0</v>
      </c>
      <c r="AT26" s="110">
        <f t="shared" si="19"/>
        <v>0</v>
      </c>
      <c r="AU26" s="112">
        <f t="shared" si="20"/>
        <v>12</v>
      </c>
      <c r="AV26" s="114">
        <f t="shared" si="21"/>
        <v>124</v>
      </c>
    </row>
    <row r="27" spans="1:48" s="87" customFormat="1">
      <c r="A27" s="105">
        <v>23</v>
      </c>
      <c r="B27" s="106" t="s">
        <v>271</v>
      </c>
      <c r="C27" s="107">
        <v>20986</v>
      </c>
      <c r="D27" s="132" t="s">
        <v>34</v>
      </c>
      <c r="E27" s="133" t="s">
        <v>29</v>
      </c>
      <c r="F27" s="109" t="s">
        <v>34</v>
      </c>
      <c r="G27" s="134">
        <v>8</v>
      </c>
      <c r="H27" s="110">
        <f t="shared" si="0"/>
        <v>48</v>
      </c>
      <c r="I27" s="110"/>
      <c r="J27" s="110">
        <f t="shared" si="1"/>
        <v>0</v>
      </c>
      <c r="K27" s="110">
        <v>22</v>
      </c>
      <c r="L27" s="110">
        <f t="shared" si="2"/>
        <v>48</v>
      </c>
      <c r="M27" s="111"/>
      <c r="N27" s="110">
        <f t="shared" si="3"/>
        <v>0</v>
      </c>
      <c r="O27" s="111">
        <v>4</v>
      </c>
      <c r="P27" s="111">
        <f t="shared" si="4"/>
        <v>8</v>
      </c>
      <c r="Q27" s="111"/>
      <c r="R27" s="111">
        <f t="shared" si="5"/>
        <v>0</v>
      </c>
      <c r="S27" s="112">
        <f t="shared" si="6"/>
        <v>104</v>
      </c>
      <c r="T27" s="113"/>
      <c r="U27" s="110">
        <f t="shared" si="7"/>
        <v>0</v>
      </c>
      <c r="V27" s="110"/>
      <c r="W27" s="110">
        <f t="shared" si="8"/>
        <v>0</v>
      </c>
      <c r="X27" s="110"/>
      <c r="Y27" s="110">
        <f t="shared" si="9"/>
        <v>0</v>
      </c>
      <c r="Z27" s="110"/>
      <c r="AA27" s="110">
        <f t="shared" si="10"/>
        <v>0</v>
      </c>
      <c r="AB27" s="112">
        <f t="shared" si="11"/>
        <v>0</v>
      </c>
      <c r="AC27" s="113"/>
      <c r="AD27" s="110"/>
      <c r="AE27" s="112"/>
      <c r="AF27" s="113">
        <v>1</v>
      </c>
      <c r="AG27" s="110">
        <f t="shared" si="12"/>
        <v>12</v>
      </c>
      <c r="AH27" s="110"/>
      <c r="AI27" s="110">
        <f t="shared" si="13"/>
        <v>0</v>
      </c>
      <c r="AJ27" s="110">
        <v>1</v>
      </c>
      <c r="AK27" s="110">
        <f t="shared" si="14"/>
        <v>3</v>
      </c>
      <c r="AL27" s="110"/>
      <c r="AM27" s="110">
        <f t="shared" si="15"/>
        <v>0</v>
      </c>
      <c r="AN27" s="110">
        <v>1</v>
      </c>
      <c r="AO27" s="110">
        <f t="shared" si="16"/>
        <v>5</v>
      </c>
      <c r="AP27" s="110"/>
      <c r="AQ27" s="110">
        <f t="shared" si="17"/>
        <v>0</v>
      </c>
      <c r="AR27" s="110"/>
      <c r="AS27" s="110">
        <f t="shared" si="18"/>
        <v>0</v>
      </c>
      <c r="AT27" s="110">
        <f t="shared" si="19"/>
        <v>8</v>
      </c>
      <c r="AU27" s="112">
        <f t="shared" si="20"/>
        <v>20</v>
      </c>
      <c r="AV27" s="114">
        <f t="shared" si="21"/>
        <v>124</v>
      </c>
    </row>
    <row r="28" spans="1:48" s="87" customFormat="1">
      <c r="A28" s="105">
        <v>24</v>
      </c>
      <c r="B28" s="106" t="s">
        <v>252</v>
      </c>
      <c r="C28" s="107">
        <v>23026</v>
      </c>
      <c r="D28" s="132" t="s">
        <v>34</v>
      </c>
      <c r="E28" s="133" t="s">
        <v>29</v>
      </c>
      <c r="F28" s="109" t="s">
        <v>34</v>
      </c>
      <c r="G28" s="134">
        <v>9</v>
      </c>
      <c r="H28" s="110">
        <f t="shared" si="0"/>
        <v>54</v>
      </c>
      <c r="I28" s="110"/>
      <c r="J28" s="110">
        <f t="shared" si="1"/>
        <v>0</v>
      </c>
      <c r="K28" s="110">
        <v>22</v>
      </c>
      <c r="L28" s="110">
        <f t="shared" si="2"/>
        <v>48</v>
      </c>
      <c r="M28" s="111"/>
      <c r="N28" s="110">
        <f t="shared" si="3"/>
        <v>0</v>
      </c>
      <c r="O28" s="111">
        <v>5</v>
      </c>
      <c r="P28" s="111">
        <f t="shared" si="4"/>
        <v>10</v>
      </c>
      <c r="Q28" s="111"/>
      <c r="R28" s="111">
        <f t="shared" si="5"/>
        <v>0</v>
      </c>
      <c r="S28" s="112">
        <f t="shared" si="6"/>
        <v>112</v>
      </c>
      <c r="T28" s="113"/>
      <c r="U28" s="110">
        <f t="shared" si="7"/>
        <v>0</v>
      </c>
      <c r="V28" s="110"/>
      <c r="W28" s="110">
        <f t="shared" si="8"/>
        <v>0</v>
      </c>
      <c r="X28" s="110"/>
      <c r="Y28" s="110">
        <f t="shared" si="9"/>
        <v>0</v>
      </c>
      <c r="Z28" s="110"/>
      <c r="AA28" s="110">
        <f t="shared" si="10"/>
        <v>0</v>
      </c>
      <c r="AB28" s="112">
        <f t="shared" si="11"/>
        <v>0</v>
      </c>
      <c r="AC28" s="113"/>
      <c r="AD28" s="110"/>
      <c r="AE28" s="112"/>
      <c r="AF28" s="113">
        <v>1</v>
      </c>
      <c r="AG28" s="110">
        <f t="shared" si="12"/>
        <v>12</v>
      </c>
      <c r="AH28" s="110"/>
      <c r="AI28" s="110">
        <f t="shared" si="13"/>
        <v>0</v>
      </c>
      <c r="AJ28" s="110"/>
      <c r="AK28" s="110">
        <f t="shared" si="14"/>
        <v>0</v>
      </c>
      <c r="AL28" s="110"/>
      <c r="AM28" s="110">
        <f t="shared" si="15"/>
        <v>0</v>
      </c>
      <c r="AN28" s="110"/>
      <c r="AO28" s="110">
        <f t="shared" si="16"/>
        <v>0</v>
      </c>
      <c r="AP28" s="110"/>
      <c r="AQ28" s="110">
        <f t="shared" si="17"/>
        <v>0</v>
      </c>
      <c r="AR28" s="110"/>
      <c r="AS28" s="110">
        <f t="shared" si="18"/>
        <v>0</v>
      </c>
      <c r="AT28" s="110">
        <f t="shared" si="19"/>
        <v>0</v>
      </c>
      <c r="AU28" s="112">
        <f t="shared" si="20"/>
        <v>12</v>
      </c>
      <c r="AV28" s="114">
        <f t="shared" si="21"/>
        <v>124</v>
      </c>
    </row>
    <row r="29" spans="1:48" s="87" customFormat="1">
      <c r="A29" s="105">
        <v>25</v>
      </c>
      <c r="B29" s="106" t="s">
        <v>260</v>
      </c>
      <c r="C29" s="107">
        <v>23263</v>
      </c>
      <c r="D29" s="132" t="s">
        <v>34</v>
      </c>
      <c r="E29" s="133" t="s">
        <v>29</v>
      </c>
      <c r="F29" s="109" t="s">
        <v>34</v>
      </c>
      <c r="G29" s="134">
        <v>9</v>
      </c>
      <c r="H29" s="110">
        <f t="shared" si="0"/>
        <v>54</v>
      </c>
      <c r="I29" s="110"/>
      <c r="J29" s="110">
        <f t="shared" si="1"/>
        <v>0</v>
      </c>
      <c r="K29" s="110">
        <v>20</v>
      </c>
      <c r="L29" s="110">
        <f t="shared" si="2"/>
        <v>44</v>
      </c>
      <c r="M29" s="111"/>
      <c r="N29" s="110">
        <f t="shared" si="3"/>
        <v>0</v>
      </c>
      <c r="O29" s="111">
        <v>5</v>
      </c>
      <c r="P29" s="111">
        <f t="shared" si="4"/>
        <v>10</v>
      </c>
      <c r="Q29" s="111"/>
      <c r="R29" s="111">
        <f t="shared" si="5"/>
        <v>0</v>
      </c>
      <c r="S29" s="112">
        <f t="shared" si="6"/>
        <v>108</v>
      </c>
      <c r="T29" s="113"/>
      <c r="U29" s="110">
        <f t="shared" si="7"/>
        <v>0</v>
      </c>
      <c r="V29" s="110"/>
      <c r="W29" s="110">
        <f t="shared" si="8"/>
        <v>0</v>
      </c>
      <c r="X29" s="110">
        <v>1</v>
      </c>
      <c r="Y29" s="110">
        <f t="shared" si="9"/>
        <v>3</v>
      </c>
      <c r="Z29" s="110"/>
      <c r="AA29" s="110">
        <f t="shared" si="10"/>
        <v>0</v>
      </c>
      <c r="AB29" s="112">
        <f t="shared" si="11"/>
        <v>3</v>
      </c>
      <c r="AC29" s="113"/>
      <c r="AD29" s="110"/>
      <c r="AE29" s="112"/>
      <c r="AF29" s="113">
        <v>1</v>
      </c>
      <c r="AG29" s="110">
        <f t="shared" si="12"/>
        <v>12</v>
      </c>
      <c r="AH29" s="110"/>
      <c r="AI29" s="110">
        <f t="shared" si="13"/>
        <v>0</v>
      </c>
      <c r="AJ29" s="110"/>
      <c r="AK29" s="110">
        <f t="shared" si="14"/>
        <v>0</v>
      </c>
      <c r="AL29" s="110"/>
      <c r="AM29" s="110">
        <f t="shared" si="15"/>
        <v>0</v>
      </c>
      <c r="AN29" s="110"/>
      <c r="AO29" s="110">
        <f t="shared" si="16"/>
        <v>0</v>
      </c>
      <c r="AP29" s="110"/>
      <c r="AQ29" s="110">
        <f t="shared" si="17"/>
        <v>0</v>
      </c>
      <c r="AR29" s="110"/>
      <c r="AS29" s="110">
        <f t="shared" si="18"/>
        <v>0</v>
      </c>
      <c r="AT29" s="110">
        <f t="shared" si="19"/>
        <v>0</v>
      </c>
      <c r="AU29" s="112">
        <f t="shared" si="20"/>
        <v>12</v>
      </c>
      <c r="AV29" s="114">
        <f t="shared" si="21"/>
        <v>123</v>
      </c>
    </row>
    <row r="30" spans="1:48" s="87" customFormat="1">
      <c r="A30" s="105">
        <v>26</v>
      </c>
      <c r="B30" s="106" t="s">
        <v>313</v>
      </c>
      <c r="C30" s="107">
        <v>19525</v>
      </c>
      <c r="D30" s="132" t="s">
        <v>69</v>
      </c>
      <c r="E30" s="133" t="s">
        <v>29</v>
      </c>
      <c r="F30" s="109" t="s">
        <v>34</v>
      </c>
      <c r="G30" s="134">
        <v>9</v>
      </c>
      <c r="H30" s="110">
        <f t="shared" si="0"/>
        <v>54</v>
      </c>
      <c r="I30" s="110"/>
      <c r="J30" s="110">
        <f t="shared" si="1"/>
        <v>0</v>
      </c>
      <c r="K30" s="110">
        <v>22</v>
      </c>
      <c r="L30" s="110">
        <f t="shared" si="2"/>
        <v>48</v>
      </c>
      <c r="M30" s="111"/>
      <c r="N30" s="110">
        <f t="shared" si="3"/>
        <v>0</v>
      </c>
      <c r="O30" s="111">
        <v>4</v>
      </c>
      <c r="P30" s="111">
        <f t="shared" si="4"/>
        <v>8</v>
      </c>
      <c r="Q30" s="111"/>
      <c r="R30" s="111">
        <f t="shared" si="5"/>
        <v>0</v>
      </c>
      <c r="S30" s="112">
        <f t="shared" si="6"/>
        <v>110</v>
      </c>
      <c r="T30" s="113"/>
      <c r="U30" s="110">
        <f t="shared" si="7"/>
        <v>0</v>
      </c>
      <c r="V30" s="110"/>
      <c r="W30" s="110">
        <f t="shared" si="8"/>
        <v>0</v>
      </c>
      <c r="X30" s="110"/>
      <c r="Y30" s="110">
        <f t="shared" si="9"/>
        <v>0</v>
      </c>
      <c r="Z30" s="110"/>
      <c r="AA30" s="110">
        <f t="shared" si="10"/>
        <v>0</v>
      </c>
      <c r="AB30" s="112">
        <f t="shared" si="11"/>
        <v>0</v>
      </c>
      <c r="AC30" s="113"/>
      <c r="AD30" s="110"/>
      <c r="AE30" s="112" t="s">
        <v>87</v>
      </c>
      <c r="AF30" s="113">
        <v>1</v>
      </c>
      <c r="AG30" s="110">
        <f t="shared" si="12"/>
        <v>12</v>
      </c>
      <c r="AH30" s="110"/>
      <c r="AI30" s="110">
        <f t="shared" si="13"/>
        <v>0</v>
      </c>
      <c r="AJ30" s="110"/>
      <c r="AK30" s="110">
        <f t="shared" si="14"/>
        <v>0</v>
      </c>
      <c r="AL30" s="110"/>
      <c r="AM30" s="110">
        <f t="shared" si="15"/>
        <v>0</v>
      </c>
      <c r="AN30" s="110"/>
      <c r="AO30" s="110">
        <f t="shared" si="16"/>
        <v>0</v>
      </c>
      <c r="AP30" s="110"/>
      <c r="AQ30" s="110">
        <f t="shared" si="17"/>
        <v>0</v>
      </c>
      <c r="AR30" s="110"/>
      <c r="AS30" s="110">
        <f t="shared" si="18"/>
        <v>0</v>
      </c>
      <c r="AT30" s="110">
        <f t="shared" si="19"/>
        <v>0</v>
      </c>
      <c r="AU30" s="112">
        <f t="shared" si="20"/>
        <v>12</v>
      </c>
      <c r="AV30" s="114">
        <f t="shared" si="21"/>
        <v>122</v>
      </c>
    </row>
    <row r="31" spans="1:48" s="87" customFormat="1">
      <c r="A31" s="105">
        <v>27</v>
      </c>
      <c r="B31" s="106" t="s">
        <v>256</v>
      </c>
      <c r="C31" s="107">
        <v>20213</v>
      </c>
      <c r="D31" s="132" t="s">
        <v>257</v>
      </c>
      <c r="E31" s="133" t="s">
        <v>29</v>
      </c>
      <c r="F31" s="109" t="s">
        <v>34</v>
      </c>
      <c r="G31" s="134">
        <v>9</v>
      </c>
      <c r="H31" s="110">
        <f t="shared" si="0"/>
        <v>54</v>
      </c>
      <c r="I31" s="110"/>
      <c r="J31" s="110">
        <f t="shared" si="1"/>
        <v>0</v>
      </c>
      <c r="K31" s="110">
        <v>21</v>
      </c>
      <c r="L31" s="110">
        <f t="shared" si="2"/>
        <v>46</v>
      </c>
      <c r="M31" s="111"/>
      <c r="N31" s="110">
        <f t="shared" si="3"/>
        <v>0</v>
      </c>
      <c r="O31" s="111">
        <v>5</v>
      </c>
      <c r="P31" s="111">
        <f t="shared" si="4"/>
        <v>10</v>
      </c>
      <c r="Q31" s="111"/>
      <c r="R31" s="111">
        <f t="shared" si="5"/>
        <v>0</v>
      </c>
      <c r="S31" s="112">
        <f t="shared" si="6"/>
        <v>110</v>
      </c>
      <c r="T31" s="113"/>
      <c r="U31" s="110">
        <f t="shared" si="7"/>
        <v>0</v>
      </c>
      <c r="V31" s="110"/>
      <c r="W31" s="110">
        <f t="shared" si="8"/>
        <v>0</v>
      </c>
      <c r="X31" s="110"/>
      <c r="Y31" s="110">
        <f t="shared" si="9"/>
        <v>0</v>
      </c>
      <c r="Z31" s="110"/>
      <c r="AA31" s="110">
        <f t="shared" si="10"/>
        <v>0</v>
      </c>
      <c r="AB31" s="112">
        <f t="shared" si="11"/>
        <v>0</v>
      </c>
      <c r="AC31" s="113" t="s">
        <v>87</v>
      </c>
      <c r="AD31" s="110"/>
      <c r="AE31" s="112"/>
      <c r="AF31" s="113">
        <v>1</v>
      </c>
      <c r="AG31" s="110">
        <f t="shared" si="12"/>
        <v>12</v>
      </c>
      <c r="AH31" s="110"/>
      <c r="AI31" s="110">
        <f t="shared" si="13"/>
        <v>0</v>
      </c>
      <c r="AJ31" s="110"/>
      <c r="AK31" s="110">
        <f t="shared" si="14"/>
        <v>0</v>
      </c>
      <c r="AL31" s="110"/>
      <c r="AM31" s="110">
        <f t="shared" si="15"/>
        <v>0</v>
      </c>
      <c r="AN31" s="110"/>
      <c r="AO31" s="110">
        <f t="shared" si="16"/>
        <v>0</v>
      </c>
      <c r="AP31" s="110"/>
      <c r="AQ31" s="110">
        <f t="shared" si="17"/>
        <v>0</v>
      </c>
      <c r="AR31" s="110"/>
      <c r="AS31" s="110">
        <f t="shared" si="18"/>
        <v>0</v>
      </c>
      <c r="AT31" s="110">
        <f t="shared" si="19"/>
        <v>0</v>
      </c>
      <c r="AU31" s="112">
        <f t="shared" si="20"/>
        <v>12</v>
      </c>
      <c r="AV31" s="114">
        <f t="shared" si="21"/>
        <v>122</v>
      </c>
    </row>
    <row r="32" spans="1:48" s="87" customFormat="1">
      <c r="A32" s="105">
        <v>28</v>
      </c>
      <c r="B32" s="106" t="s">
        <v>262</v>
      </c>
      <c r="C32" s="107">
        <v>22288</v>
      </c>
      <c r="D32" s="132" t="s">
        <v>34</v>
      </c>
      <c r="E32" s="133" t="s">
        <v>29</v>
      </c>
      <c r="F32" s="109" t="s">
        <v>34</v>
      </c>
      <c r="G32" s="134">
        <v>9</v>
      </c>
      <c r="H32" s="110">
        <f t="shared" si="0"/>
        <v>54</v>
      </c>
      <c r="I32" s="110"/>
      <c r="J32" s="110">
        <f t="shared" si="1"/>
        <v>0</v>
      </c>
      <c r="K32" s="110">
        <v>21</v>
      </c>
      <c r="L32" s="110">
        <f t="shared" si="2"/>
        <v>46</v>
      </c>
      <c r="M32" s="111"/>
      <c r="N32" s="110">
        <f t="shared" si="3"/>
        <v>0</v>
      </c>
      <c r="O32" s="111">
        <v>5</v>
      </c>
      <c r="P32" s="111">
        <f t="shared" si="4"/>
        <v>10</v>
      </c>
      <c r="Q32" s="111"/>
      <c r="R32" s="111">
        <f t="shared" si="5"/>
        <v>0</v>
      </c>
      <c r="S32" s="112">
        <f t="shared" si="6"/>
        <v>110</v>
      </c>
      <c r="T32" s="113"/>
      <c r="U32" s="110">
        <f t="shared" si="7"/>
        <v>0</v>
      </c>
      <c r="V32" s="110"/>
      <c r="W32" s="110">
        <f t="shared" si="8"/>
        <v>0</v>
      </c>
      <c r="X32" s="110"/>
      <c r="Y32" s="110">
        <f t="shared" si="9"/>
        <v>0</v>
      </c>
      <c r="Z32" s="110"/>
      <c r="AA32" s="110">
        <f t="shared" si="10"/>
        <v>0</v>
      </c>
      <c r="AB32" s="112">
        <f t="shared" si="11"/>
        <v>0</v>
      </c>
      <c r="AC32" s="113"/>
      <c r="AD32" s="110"/>
      <c r="AE32" s="112"/>
      <c r="AF32" s="113">
        <v>1</v>
      </c>
      <c r="AG32" s="110">
        <f t="shared" si="12"/>
        <v>12</v>
      </c>
      <c r="AH32" s="110"/>
      <c r="AI32" s="110">
        <f t="shared" si="13"/>
        <v>0</v>
      </c>
      <c r="AJ32" s="110"/>
      <c r="AK32" s="110">
        <f t="shared" si="14"/>
        <v>0</v>
      </c>
      <c r="AL32" s="110"/>
      <c r="AM32" s="110">
        <f t="shared" si="15"/>
        <v>0</v>
      </c>
      <c r="AN32" s="110"/>
      <c r="AO32" s="110">
        <f t="shared" si="16"/>
        <v>0</v>
      </c>
      <c r="AP32" s="110"/>
      <c r="AQ32" s="110">
        <f t="shared" si="17"/>
        <v>0</v>
      </c>
      <c r="AR32" s="110"/>
      <c r="AS32" s="110">
        <f t="shared" si="18"/>
        <v>0</v>
      </c>
      <c r="AT32" s="110">
        <f t="shared" si="19"/>
        <v>0</v>
      </c>
      <c r="AU32" s="112">
        <f t="shared" si="20"/>
        <v>12</v>
      </c>
      <c r="AV32" s="114">
        <f t="shared" si="21"/>
        <v>122</v>
      </c>
    </row>
    <row r="33" spans="1:48" s="87" customFormat="1">
      <c r="A33" s="105">
        <v>29</v>
      </c>
      <c r="B33" s="106" t="s">
        <v>251</v>
      </c>
      <c r="C33" s="107">
        <v>22848</v>
      </c>
      <c r="D33" s="132" t="s">
        <v>34</v>
      </c>
      <c r="E33" s="133" t="s">
        <v>29</v>
      </c>
      <c r="F33" s="109" t="s">
        <v>34</v>
      </c>
      <c r="G33" s="134">
        <v>9</v>
      </c>
      <c r="H33" s="110">
        <f t="shared" si="0"/>
        <v>54</v>
      </c>
      <c r="I33" s="110"/>
      <c r="J33" s="110">
        <f t="shared" si="1"/>
        <v>0</v>
      </c>
      <c r="K33" s="110">
        <v>18</v>
      </c>
      <c r="L33" s="110">
        <f t="shared" si="2"/>
        <v>40</v>
      </c>
      <c r="M33" s="111"/>
      <c r="N33" s="110">
        <f t="shared" si="3"/>
        <v>0</v>
      </c>
      <c r="O33" s="111">
        <v>5</v>
      </c>
      <c r="P33" s="111">
        <f t="shared" si="4"/>
        <v>10</v>
      </c>
      <c r="Q33" s="111"/>
      <c r="R33" s="111">
        <f t="shared" si="5"/>
        <v>0</v>
      </c>
      <c r="S33" s="112">
        <f t="shared" si="6"/>
        <v>104</v>
      </c>
      <c r="T33" s="113"/>
      <c r="U33" s="110">
        <f t="shared" si="7"/>
        <v>0</v>
      </c>
      <c r="V33" s="110"/>
      <c r="W33" s="110">
        <f t="shared" si="8"/>
        <v>0</v>
      </c>
      <c r="X33" s="110">
        <v>1</v>
      </c>
      <c r="Y33" s="110">
        <f t="shared" si="9"/>
        <v>3</v>
      </c>
      <c r="Z33" s="110"/>
      <c r="AA33" s="110">
        <f t="shared" si="10"/>
        <v>0</v>
      </c>
      <c r="AB33" s="112">
        <f t="shared" si="11"/>
        <v>3</v>
      </c>
      <c r="AC33" s="113"/>
      <c r="AD33" s="110"/>
      <c r="AE33" s="112"/>
      <c r="AF33" s="113">
        <v>1</v>
      </c>
      <c r="AG33" s="110">
        <f t="shared" si="12"/>
        <v>12</v>
      </c>
      <c r="AH33" s="110"/>
      <c r="AI33" s="110">
        <f t="shared" si="13"/>
        <v>0</v>
      </c>
      <c r="AJ33" s="110">
        <v>1</v>
      </c>
      <c r="AK33" s="110">
        <f t="shared" si="14"/>
        <v>3</v>
      </c>
      <c r="AL33" s="110"/>
      <c r="AM33" s="110">
        <f t="shared" si="15"/>
        <v>0</v>
      </c>
      <c r="AN33" s="110"/>
      <c r="AO33" s="110">
        <f t="shared" si="16"/>
        <v>0</v>
      </c>
      <c r="AP33" s="110"/>
      <c r="AQ33" s="110">
        <f t="shared" si="17"/>
        <v>0</v>
      </c>
      <c r="AR33" s="110"/>
      <c r="AS33" s="110">
        <f t="shared" si="18"/>
        <v>0</v>
      </c>
      <c r="AT33" s="110">
        <f t="shared" si="19"/>
        <v>3</v>
      </c>
      <c r="AU33" s="112">
        <f t="shared" si="20"/>
        <v>15</v>
      </c>
      <c r="AV33" s="114">
        <f t="shared" si="21"/>
        <v>122</v>
      </c>
    </row>
    <row r="34" spans="1:48" s="87" customFormat="1">
      <c r="A34" s="105">
        <v>30</v>
      </c>
      <c r="B34" s="106" t="s">
        <v>217</v>
      </c>
      <c r="C34" s="107">
        <v>21467</v>
      </c>
      <c r="D34" s="132" t="s">
        <v>34</v>
      </c>
      <c r="E34" s="133" t="s">
        <v>29</v>
      </c>
      <c r="F34" s="109" t="s">
        <v>34</v>
      </c>
      <c r="G34" s="134">
        <v>8</v>
      </c>
      <c r="H34" s="110">
        <f t="shared" si="0"/>
        <v>48</v>
      </c>
      <c r="I34" s="110"/>
      <c r="J34" s="110">
        <f t="shared" si="1"/>
        <v>0</v>
      </c>
      <c r="K34" s="110">
        <v>23</v>
      </c>
      <c r="L34" s="110">
        <f t="shared" si="2"/>
        <v>50</v>
      </c>
      <c r="M34" s="111"/>
      <c r="N34" s="110">
        <f t="shared" si="3"/>
        <v>0</v>
      </c>
      <c r="O34" s="111">
        <v>4</v>
      </c>
      <c r="P34" s="111">
        <f t="shared" si="4"/>
        <v>8</v>
      </c>
      <c r="Q34" s="111"/>
      <c r="R34" s="111">
        <f t="shared" si="5"/>
        <v>0</v>
      </c>
      <c r="S34" s="112">
        <f t="shared" si="6"/>
        <v>106</v>
      </c>
      <c r="T34" s="113"/>
      <c r="U34" s="110">
        <f t="shared" si="7"/>
        <v>0</v>
      </c>
      <c r="V34" s="110"/>
      <c r="W34" s="110">
        <f t="shared" si="8"/>
        <v>0</v>
      </c>
      <c r="X34" s="110"/>
      <c r="Y34" s="110">
        <f t="shared" si="9"/>
        <v>0</v>
      </c>
      <c r="Z34" s="110"/>
      <c r="AA34" s="110">
        <f t="shared" si="10"/>
        <v>0</v>
      </c>
      <c r="AB34" s="112">
        <f t="shared" si="11"/>
        <v>0</v>
      </c>
      <c r="AC34" s="113"/>
      <c r="AD34" s="110"/>
      <c r="AE34" s="112"/>
      <c r="AF34" s="113">
        <v>1</v>
      </c>
      <c r="AG34" s="110">
        <f t="shared" si="12"/>
        <v>12</v>
      </c>
      <c r="AH34" s="110"/>
      <c r="AI34" s="110">
        <f t="shared" si="13"/>
        <v>0</v>
      </c>
      <c r="AJ34" s="110">
        <v>1</v>
      </c>
      <c r="AK34" s="110">
        <f t="shared" si="14"/>
        <v>3</v>
      </c>
      <c r="AL34" s="110"/>
      <c r="AM34" s="110">
        <f t="shared" si="15"/>
        <v>0</v>
      </c>
      <c r="AN34" s="110"/>
      <c r="AO34" s="110">
        <f t="shared" si="16"/>
        <v>0</v>
      </c>
      <c r="AP34" s="110"/>
      <c r="AQ34" s="110">
        <f t="shared" si="17"/>
        <v>0</v>
      </c>
      <c r="AR34" s="110"/>
      <c r="AS34" s="110">
        <f t="shared" si="18"/>
        <v>0</v>
      </c>
      <c r="AT34" s="110">
        <f t="shared" si="19"/>
        <v>3</v>
      </c>
      <c r="AU34" s="112">
        <f t="shared" si="20"/>
        <v>15</v>
      </c>
      <c r="AV34" s="114">
        <f t="shared" si="21"/>
        <v>121</v>
      </c>
    </row>
    <row r="35" spans="1:48" s="87" customFormat="1">
      <c r="A35" s="105">
        <v>31</v>
      </c>
      <c r="B35" s="106" t="s">
        <v>259</v>
      </c>
      <c r="C35" s="107">
        <v>23258</v>
      </c>
      <c r="D35" s="132" t="s">
        <v>34</v>
      </c>
      <c r="E35" s="133" t="s">
        <v>29</v>
      </c>
      <c r="F35" s="109" t="s">
        <v>34</v>
      </c>
      <c r="G35" s="134">
        <v>8</v>
      </c>
      <c r="H35" s="110">
        <f t="shared" si="0"/>
        <v>48</v>
      </c>
      <c r="I35" s="110"/>
      <c r="J35" s="110">
        <f t="shared" si="1"/>
        <v>0</v>
      </c>
      <c r="K35" s="110">
        <v>21</v>
      </c>
      <c r="L35" s="110">
        <f t="shared" si="2"/>
        <v>46</v>
      </c>
      <c r="M35" s="111"/>
      <c r="N35" s="110">
        <f t="shared" si="3"/>
        <v>0</v>
      </c>
      <c r="O35" s="111">
        <v>5</v>
      </c>
      <c r="P35" s="111">
        <f t="shared" si="4"/>
        <v>10</v>
      </c>
      <c r="Q35" s="111"/>
      <c r="R35" s="111">
        <f t="shared" si="5"/>
        <v>0</v>
      </c>
      <c r="S35" s="112">
        <f t="shared" si="6"/>
        <v>104</v>
      </c>
      <c r="T35" s="113"/>
      <c r="U35" s="110">
        <f t="shared" si="7"/>
        <v>0</v>
      </c>
      <c r="V35" s="110"/>
      <c r="W35" s="110">
        <f t="shared" si="8"/>
        <v>0</v>
      </c>
      <c r="X35" s="110">
        <v>1</v>
      </c>
      <c r="Y35" s="110">
        <f t="shared" si="9"/>
        <v>3</v>
      </c>
      <c r="Z35" s="110"/>
      <c r="AA35" s="110">
        <f t="shared" si="10"/>
        <v>0</v>
      </c>
      <c r="AB35" s="112">
        <f t="shared" si="11"/>
        <v>3</v>
      </c>
      <c r="AC35" s="113"/>
      <c r="AD35" s="110"/>
      <c r="AE35" s="112"/>
      <c r="AF35" s="113">
        <v>1</v>
      </c>
      <c r="AG35" s="110">
        <f t="shared" si="12"/>
        <v>12</v>
      </c>
      <c r="AH35" s="110"/>
      <c r="AI35" s="110">
        <f t="shared" si="13"/>
        <v>0</v>
      </c>
      <c r="AJ35" s="110"/>
      <c r="AK35" s="110">
        <f t="shared" si="14"/>
        <v>0</v>
      </c>
      <c r="AL35" s="110"/>
      <c r="AM35" s="110">
        <f t="shared" si="15"/>
        <v>0</v>
      </c>
      <c r="AN35" s="110"/>
      <c r="AO35" s="110">
        <f t="shared" si="16"/>
        <v>0</v>
      </c>
      <c r="AP35" s="110"/>
      <c r="AQ35" s="110">
        <f t="shared" si="17"/>
        <v>0</v>
      </c>
      <c r="AR35" s="110"/>
      <c r="AS35" s="110">
        <f t="shared" si="18"/>
        <v>0</v>
      </c>
      <c r="AT35" s="110">
        <f t="shared" si="19"/>
        <v>0</v>
      </c>
      <c r="AU35" s="112">
        <f t="shared" si="20"/>
        <v>12</v>
      </c>
      <c r="AV35" s="114">
        <f t="shared" si="21"/>
        <v>119</v>
      </c>
    </row>
    <row r="36" spans="1:48" s="87" customFormat="1">
      <c r="A36" s="105">
        <v>32</v>
      </c>
      <c r="B36" s="106" t="s">
        <v>209</v>
      </c>
      <c r="C36" s="107">
        <v>21055</v>
      </c>
      <c r="D36" s="132" t="s">
        <v>34</v>
      </c>
      <c r="E36" s="133" t="s">
        <v>29</v>
      </c>
      <c r="F36" s="109" t="s">
        <v>34</v>
      </c>
      <c r="G36" s="134">
        <v>8</v>
      </c>
      <c r="H36" s="110">
        <f t="shared" si="0"/>
        <v>48</v>
      </c>
      <c r="I36" s="110"/>
      <c r="J36" s="110">
        <f t="shared" si="1"/>
        <v>0</v>
      </c>
      <c r="K36" s="110">
        <v>21</v>
      </c>
      <c r="L36" s="110">
        <f t="shared" si="2"/>
        <v>46</v>
      </c>
      <c r="M36" s="111"/>
      <c r="N36" s="110">
        <f t="shared" si="3"/>
        <v>0</v>
      </c>
      <c r="O36" s="111">
        <v>5</v>
      </c>
      <c r="P36" s="111">
        <f t="shared" si="4"/>
        <v>10</v>
      </c>
      <c r="Q36" s="111"/>
      <c r="R36" s="111">
        <f t="shared" si="5"/>
        <v>0</v>
      </c>
      <c r="S36" s="112">
        <f t="shared" si="6"/>
        <v>104</v>
      </c>
      <c r="T36" s="113"/>
      <c r="U36" s="110">
        <f t="shared" si="7"/>
        <v>0</v>
      </c>
      <c r="V36" s="110"/>
      <c r="W36" s="110">
        <f t="shared" si="8"/>
        <v>0</v>
      </c>
      <c r="X36" s="110"/>
      <c r="Y36" s="110">
        <f t="shared" si="9"/>
        <v>0</v>
      </c>
      <c r="Z36" s="110"/>
      <c r="AA36" s="110">
        <f t="shared" si="10"/>
        <v>0</v>
      </c>
      <c r="AB36" s="112">
        <f t="shared" si="11"/>
        <v>0</v>
      </c>
      <c r="AC36" s="113"/>
      <c r="AD36" s="110"/>
      <c r="AE36" s="112"/>
      <c r="AF36" s="113">
        <v>1</v>
      </c>
      <c r="AG36" s="110">
        <f t="shared" si="12"/>
        <v>12</v>
      </c>
      <c r="AH36" s="110"/>
      <c r="AI36" s="110">
        <f t="shared" si="13"/>
        <v>0</v>
      </c>
      <c r="AJ36" s="110"/>
      <c r="AK36" s="110">
        <f t="shared" si="14"/>
        <v>0</v>
      </c>
      <c r="AL36" s="110"/>
      <c r="AM36" s="110">
        <f t="shared" si="15"/>
        <v>0</v>
      </c>
      <c r="AN36" s="110"/>
      <c r="AO36" s="110">
        <f t="shared" si="16"/>
        <v>0</v>
      </c>
      <c r="AP36" s="110"/>
      <c r="AQ36" s="110">
        <f t="shared" si="17"/>
        <v>0</v>
      </c>
      <c r="AR36" s="110"/>
      <c r="AS36" s="110">
        <f t="shared" si="18"/>
        <v>0</v>
      </c>
      <c r="AT36" s="110">
        <f t="shared" si="19"/>
        <v>0</v>
      </c>
      <c r="AU36" s="112">
        <f t="shared" si="20"/>
        <v>12</v>
      </c>
      <c r="AV36" s="114">
        <f t="shared" si="21"/>
        <v>116</v>
      </c>
    </row>
    <row r="37" spans="1:48" s="87" customFormat="1">
      <c r="A37" s="105">
        <v>33</v>
      </c>
      <c r="B37" s="106" t="s">
        <v>210</v>
      </c>
      <c r="C37" s="107">
        <v>23251</v>
      </c>
      <c r="D37" s="132" t="s">
        <v>34</v>
      </c>
      <c r="E37" s="133" t="s">
        <v>29</v>
      </c>
      <c r="F37" s="109" t="s">
        <v>34</v>
      </c>
      <c r="G37" s="134">
        <v>9</v>
      </c>
      <c r="H37" s="110">
        <f t="shared" si="0"/>
        <v>54</v>
      </c>
      <c r="I37" s="110"/>
      <c r="J37" s="110">
        <f t="shared" si="1"/>
        <v>0</v>
      </c>
      <c r="K37" s="110">
        <v>19</v>
      </c>
      <c r="L37" s="110">
        <f t="shared" si="2"/>
        <v>42</v>
      </c>
      <c r="M37" s="111"/>
      <c r="N37" s="110">
        <f t="shared" si="3"/>
        <v>0</v>
      </c>
      <c r="O37" s="111">
        <v>4</v>
      </c>
      <c r="P37" s="111">
        <f t="shared" si="4"/>
        <v>8</v>
      </c>
      <c r="Q37" s="111"/>
      <c r="R37" s="111">
        <f t="shared" si="5"/>
        <v>0</v>
      </c>
      <c r="S37" s="112">
        <f t="shared" si="6"/>
        <v>104</v>
      </c>
      <c r="T37" s="113"/>
      <c r="U37" s="110">
        <f t="shared" si="7"/>
        <v>0</v>
      </c>
      <c r="V37" s="110"/>
      <c r="W37" s="110">
        <f t="shared" si="8"/>
        <v>0</v>
      </c>
      <c r="X37" s="110"/>
      <c r="Y37" s="110">
        <f t="shared" si="9"/>
        <v>0</v>
      </c>
      <c r="Z37" s="110"/>
      <c r="AA37" s="110">
        <f t="shared" si="10"/>
        <v>0</v>
      </c>
      <c r="AB37" s="112">
        <f t="shared" si="11"/>
        <v>0</v>
      </c>
      <c r="AC37" s="113"/>
      <c r="AD37" s="110"/>
      <c r="AE37" s="112"/>
      <c r="AF37" s="113">
        <v>1</v>
      </c>
      <c r="AG37" s="110">
        <f t="shared" si="12"/>
        <v>12</v>
      </c>
      <c r="AH37" s="110"/>
      <c r="AI37" s="110">
        <f t="shared" si="13"/>
        <v>0</v>
      </c>
      <c r="AJ37" s="110"/>
      <c r="AK37" s="110">
        <f t="shared" si="14"/>
        <v>0</v>
      </c>
      <c r="AL37" s="110"/>
      <c r="AM37" s="110">
        <f t="shared" si="15"/>
        <v>0</v>
      </c>
      <c r="AN37" s="110"/>
      <c r="AO37" s="110">
        <f t="shared" si="16"/>
        <v>0</v>
      </c>
      <c r="AP37" s="110"/>
      <c r="AQ37" s="110">
        <f t="shared" si="17"/>
        <v>0</v>
      </c>
      <c r="AR37" s="110"/>
      <c r="AS37" s="110">
        <f t="shared" si="18"/>
        <v>0</v>
      </c>
      <c r="AT37" s="110">
        <f t="shared" si="19"/>
        <v>0</v>
      </c>
      <c r="AU37" s="112">
        <f t="shared" si="20"/>
        <v>12</v>
      </c>
      <c r="AV37" s="114">
        <f t="shared" si="21"/>
        <v>116</v>
      </c>
    </row>
    <row r="38" spans="1:48" s="87" customFormat="1">
      <c r="A38" s="105">
        <v>34</v>
      </c>
      <c r="B38" s="106" t="s">
        <v>216</v>
      </c>
      <c r="C38" s="107">
        <v>22409</v>
      </c>
      <c r="D38" s="132" t="s">
        <v>34</v>
      </c>
      <c r="E38" s="133" t="s">
        <v>29</v>
      </c>
      <c r="F38" s="109" t="s">
        <v>34</v>
      </c>
      <c r="G38" s="134">
        <v>7</v>
      </c>
      <c r="H38" s="110">
        <f t="shared" si="0"/>
        <v>42</v>
      </c>
      <c r="I38" s="110"/>
      <c r="J38" s="110">
        <f t="shared" si="1"/>
        <v>0</v>
      </c>
      <c r="K38" s="110">
        <v>18</v>
      </c>
      <c r="L38" s="110">
        <f t="shared" si="2"/>
        <v>40</v>
      </c>
      <c r="M38" s="111"/>
      <c r="N38" s="110">
        <f t="shared" si="3"/>
        <v>0</v>
      </c>
      <c r="O38" s="111">
        <v>4</v>
      </c>
      <c r="P38" s="111">
        <f t="shared" si="4"/>
        <v>8</v>
      </c>
      <c r="Q38" s="111"/>
      <c r="R38" s="111">
        <f t="shared" si="5"/>
        <v>0</v>
      </c>
      <c r="S38" s="112">
        <f t="shared" si="6"/>
        <v>90</v>
      </c>
      <c r="T38" s="113"/>
      <c r="U38" s="110">
        <f t="shared" si="7"/>
        <v>0</v>
      </c>
      <c r="V38" s="110"/>
      <c r="W38" s="110">
        <f t="shared" si="8"/>
        <v>0</v>
      </c>
      <c r="X38" s="110"/>
      <c r="Y38" s="110">
        <f t="shared" si="9"/>
        <v>0</v>
      </c>
      <c r="Z38" s="110"/>
      <c r="AA38" s="110">
        <f t="shared" si="10"/>
        <v>0</v>
      </c>
      <c r="AB38" s="112">
        <f t="shared" si="11"/>
        <v>0</v>
      </c>
      <c r="AC38" s="113"/>
      <c r="AD38" s="110"/>
      <c r="AE38" s="112"/>
      <c r="AF38" s="113">
        <v>1</v>
      </c>
      <c r="AG38" s="110">
        <f t="shared" si="12"/>
        <v>12</v>
      </c>
      <c r="AH38" s="110"/>
      <c r="AI38" s="110">
        <f t="shared" si="13"/>
        <v>0</v>
      </c>
      <c r="AJ38" s="110">
        <v>1</v>
      </c>
      <c r="AK38" s="110">
        <f t="shared" si="14"/>
        <v>3</v>
      </c>
      <c r="AL38" s="110"/>
      <c r="AM38" s="110">
        <f t="shared" si="15"/>
        <v>0</v>
      </c>
      <c r="AN38" s="110">
        <v>2</v>
      </c>
      <c r="AO38" s="110">
        <f t="shared" si="16"/>
        <v>10</v>
      </c>
      <c r="AP38" s="110"/>
      <c r="AQ38" s="110">
        <f t="shared" si="17"/>
        <v>0</v>
      </c>
      <c r="AR38" s="110"/>
      <c r="AS38" s="110">
        <f t="shared" si="18"/>
        <v>0</v>
      </c>
      <c r="AT38" s="110">
        <f t="shared" si="19"/>
        <v>10</v>
      </c>
      <c r="AU38" s="112">
        <f t="shared" si="20"/>
        <v>22</v>
      </c>
      <c r="AV38" s="114">
        <f t="shared" si="21"/>
        <v>112</v>
      </c>
    </row>
    <row r="39" spans="1:48" s="87" customFormat="1">
      <c r="A39" s="105">
        <v>35</v>
      </c>
      <c r="B39" s="106" t="s">
        <v>269</v>
      </c>
      <c r="C39" s="107">
        <v>23844</v>
      </c>
      <c r="D39" s="132" t="s">
        <v>34</v>
      </c>
      <c r="E39" s="133" t="s">
        <v>29</v>
      </c>
      <c r="F39" s="109" t="s">
        <v>34</v>
      </c>
      <c r="G39" s="134">
        <v>7</v>
      </c>
      <c r="H39" s="110">
        <f t="shared" si="0"/>
        <v>42</v>
      </c>
      <c r="I39" s="110"/>
      <c r="J39" s="110">
        <f t="shared" si="1"/>
        <v>0</v>
      </c>
      <c r="K39" s="110">
        <v>19</v>
      </c>
      <c r="L39" s="110">
        <f t="shared" si="2"/>
        <v>42</v>
      </c>
      <c r="M39" s="111"/>
      <c r="N39" s="110">
        <f t="shared" si="3"/>
        <v>0</v>
      </c>
      <c r="O39" s="111">
        <v>5</v>
      </c>
      <c r="P39" s="111">
        <f t="shared" si="4"/>
        <v>10</v>
      </c>
      <c r="Q39" s="111"/>
      <c r="R39" s="111">
        <f t="shared" si="5"/>
        <v>0</v>
      </c>
      <c r="S39" s="112">
        <f t="shared" si="6"/>
        <v>94</v>
      </c>
      <c r="T39" s="113"/>
      <c r="U39" s="110">
        <f t="shared" si="7"/>
        <v>0</v>
      </c>
      <c r="V39" s="110"/>
      <c r="W39" s="110">
        <f t="shared" si="8"/>
        <v>0</v>
      </c>
      <c r="X39" s="110">
        <v>1</v>
      </c>
      <c r="Y39" s="110">
        <f t="shared" si="9"/>
        <v>3</v>
      </c>
      <c r="Z39" s="110"/>
      <c r="AA39" s="110">
        <f t="shared" si="10"/>
        <v>0</v>
      </c>
      <c r="AB39" s="112">
        <f t="shared" si="11"/>
        <v>3</v>
      </c>
      <c r="AC39" s="113"/>
      <c r="AD39" s="110"/>
      <c r="AE39" s="112"/>
      <c r="AF39" s="113">
        <v>1</v>
      </c>
      <c r="AG39" s="110">
        <f t="shared" si="12"/>
        <v>12</v>
      </c>
      <c r="AH39" s="110"/>
      <c r="AI39" s="110">
        <f t="shared" si="13"/>
        <v>0</v>
      </c>
      <c r="AJ39" s="110"/>
      <c r="AK39" s="110">
        <f t="shared" si="14"/>
        <v>0</v>
      </c>
      <c r="AL39" s="110"/>
      <c r="AM39" s="110">
        <f t="shared" si="15"/>
        <v>0</v>
      </c>
      <c r="AN39" s="110"/>
      <c r="AO39" s="110">
        <f t="shared" si="16"/>
        <v>0</v>
      </c>
      <c r="AP39" s="110"/>
      <c r="AQ39" s="110">
        <f t="shared" si="17"/>
        <v>0</v>
      </c>
      <c r="AR39" s="110"/>
      <c r="AS39" s="110">
        <f t="shared" si="18"/>
        <v>0</v>
      </c>
      <c r="AT39" s="110">
        <f t="shared" si="19"/>
        <v>0</v>
      </c>
      <c r="AU39" s="112">
        <f t="shared" si="20"/>
        <v>12</v>
      </c>
      <c r="AV39" s="114">
        <f t="shared" si="21"/>
        <v>109</v>
      </c>
    </row>
    <row r="40" spans="1:48" s="87" customFormat="1">
      <c r="A40" s="105">
        <v>36</v>
      </c>
      <c r="B40" s="106" t="s">
        <v>214</v>
      </c>
      <c r="C40" s="107">
        <v>20790</v>
      </c>
      <c r="D40" s="132" t="s">
        <v>34</v>
      </c>
      <c r="E40" s="133" t="s">
        <v>29</v>
      </c>
      <c r="F40" s="109" t="s">
        <v>34</v>
      </c>
      <c r="G40" s="134">
        <v>7</v>
      </c>
      <c r="H40" s="110">
        <f t="shared" si="0"/>
        <v>42</v>
      </c>
      <c r="I40" s="110"/>
      <c r="J40" s="110">
        <f t="shared" si="1"/>
        <v>0</v>
      </c>
      <c r="K40" s="110">
        <v>20</v>
      </c>
      <c r="L40" s="110">
        <f t="shared" si="2"/>
        <v>44</v>
      </c>
      <c r="M40" s="111"/>
      <c r="N40" s="110">
        <f t="shared" si="3"/>
        <v>0</v>
      </c>
      <c r="O40" s="111">
        <v>5</v>
      </c>
      <c r="P40" s="111">
        <f t="shared" si="4"/>
        <v>10</v>
      </c>
      <c r="Q40" s="111"/>
      <c r="R40" s="111">
        <f t="shared" si="5"/>
        <v>0</v>
      </c>
      <c r="S40" s="112">
        <f t="shared" si="6"/>
        <v>96</v>
      </c>
      <c r="T40" s="113"/>
      <c r="U40" s="110">
        <f t="shared" si="7"/>
        <v>0</v>
      </c>
      <c r="V40" s="110"/>
      <c r="W40" s="110">
        <f t="shared" si="8"/>
        <v>0</v>
      </c>
      <c r="X40" s="110"/>
      <c r="Y40" s="110">
        <f t="shared" si="9"/>
        <v>0</v>
      </c>
      <c r="Z40" s="110"/>
      <c r="AA40" s="110">
        <f t="shared" si="10"/>
        <v>0</v>
      </c>
      <c r="AB40" s="112">
        <f t="shared" si="11"/>
        <v>0</v>
      </c>
      <c r="AC40" s="113"/>
      <c r="AD40" s="110"/>
      <c r="AE40" s="112"/>
      <c r="AF40" s="113">
        <v>1</v>
      </c>
      <c r="AG40" s="110">
        <f t="shared" si="12"/>
        <v>12</v>
      </c>
      <c r="AH40" s="110"/>
      <c r="AI40" s="110">
        <f t="shared" si="13"/>
        <v>0</v>
      </c>
      <c r="AJ40" s="110"/>
      <c r="AK40" s="110">
        <f t="shared" si="14"/>
        <v>0</v>
      </c>
      <c r="AL40" s="110"/>
      <c r="AM40" s="110">
        <f t="shared" si="15"/>
        <v>0</v>
      </c>
      <c r="AN40" s="110"/>
      <c r="AO40" s="110">
        <f t="shared" si="16"/>
        <v>0</v>
      </c>
      <c r="AP40" s="110"/>
      <c r="AQ40" s="110">
        <f t="shared" si="17"/>
        <v>0</v>
      </c>
      <c r="AR40" s="110"/>
      <c r="AS40" s="110">
        <f t="shared" si="18"/>
        <v>0</v>
      </c>
      <c r="AT40" s="110">
        <f t="shared" si="19"/>
        <v>0</v>
      </c>
      <c r="AU40" s="112">
        <f t="shared" si="20"/>
        <v>12</v>
      </c>
      <c r="AV40" s="114">
        <f t="shared" si="21"/>
        <v>108</v>
      </c>
    </row>
    <row r="41" spans="1:48" s="87" customFormat="1">
      <c r="A41" s="105">
        <v>37</v>
      </c>
      <c r="B41" s="106" t="s">
        <v>265</v>
      </c>
      <c r="C41" s="107">
        <v>24532</v>
      </c>
      <c r="D41" s="132" t="s">
        <v>34</v>
      </c>
      <c r="E41" s="133" t="s">
        <v>29</v>
      </c>
      <c r="F41" s="109" t="s">
        <v>34</v>
      </c>
      <c r="G41" s="134">
        <v>7</v>
      </c>
      <c r="H41" s="110">
        <f t="shared" si="0"/>
        <v>42</v>
      </c>
      <c r="I41" s="110"/>
      <c r="J41" s="110">
        <f t="shared" si="1"/>
        <v>0</v>
      </c>
      <c r="K41" s="110">
        <v>18</v>
      </c>
      <c r="L41" s="110">
        <f t="shared" si="2"/>
        <v>40</v>
      </c>
      <c r="M41" s="111"/>
      <c r="N41" s="110">
        <f t="shared" si="3"/>
        <v>0</v>
      </c>
      <c r="O41" s="111">
        <v>5</v>
      </c>
      <c r="P41" s="111">
        <f t="shared" si="4"/>
        <v>10</v>
      </c>
      <c r="Q41" s="111"/>
      <c r="R41" s="111">
        <f t="shared" si="5"/>
        <v>0</v>
      </c>
      <c r="S41" s="112">
        <f t="shared" si="6"/>
        <v>92</v>
      </c>
      <c r="T41" s="113"/>
      <c r="U41" s="110">
        <f t="shared" si="7"/>
        <v>0</v>
      </c>
      <c r="V41" s="110"/>
      <c r="W41" s="110">
        <f t="shared" si="8"/>
        <v>0</v>
      </c>
      <c r="X41" s="110">
        <v>1</v>
      </c>
      <c r="Y41" s="110">
        <f t="shared" si="9"/>
        <v>3</v>
      </c>
      <c r="Z41" s="110"/>
      <c r="AA41" s="110">
        <f t="shared" si="10"/>
        <v>0</v>
      </c>
      <c r="AB41" s="112">
        <f t="shared" si="11"/>
        <v>3</v>
      </c>
      <c r="AC41" s="113"/>
      <c r="AD41" s="110"/>
      <c r="AE41" s="112"/>
      <c r="AF41" s="113">
        <v>1</v>
      </c>
      <c r="AG41" s="110">
        <f t="shared" si="12"/>
        <v>12</v>
      </c>
      <c r="AH41" s="110"/>
      <c r="AI41" s="110">
        <f t="shared" si="13"/>
        <v>0</v>
      </c>
      <c r="AJ41" s="110"/>
      <c r="AK41" s="110">
        <f t="shared" si="14"/>
        <v>0</v>
      </c>
      <c r="AL41" s="110"/>
      <c r="AM41" s="110">
        <f t="shared" si="15"/>
        <v>0</v>
      </c>
      <c r="AN41" s="110"/>
      <c r="AO41" s="110">
        <f t="shared" si="16"/>
        <v>0</v>
      </c>
      <c r="AP41" s="110"/>
      <c r="AQ41" s="110">
        <f t="shared" si="17"/>
        <v>0</v>
      </c>
      <c r="AR41" s="110"/>
      <c r="AS41" s="110">
        <f t="shared" si="18"/>
        <v>0</v>
      </c>
      <c r="AT41" s="110">
        <f t="shared" si="19"/>
        <v>0</v>
      </c>
      <c r="AU41" s="112">
        <f t="shared" si="20"/>
        <v>12</v>
      </c>
      <c r="AV41" s="114">
        <f t="shared" si="21"/>
        <v>107</v>
      </c>
    </row>
    <row r="42" spans="1:48" s="87" customFormat="1">
      <c r="A42" s="105">
        <v>38</v>
      </c>
      <c r="B42" s="106" t="s">
        <v>218</v>
      </c>
      <c r="C42" s="107">
        <v>20935</v>
      </c>
      <c r="D42" s="106" t="s">
        <v>34</v>
      </c>
      <c r="E42" s="109" t="s">
        <v>29</v>
      </c>
      <c r="F42" s="109" t="s">
        <v>34</v>
      </c>
      <c r="G42" s="134">
        <v>7</v>
      </c>
      <c r="H42" s="110">
        <f t="shared" si="0"/>
        <v>42</v>
      </c>
      <c r="I42" s="110"/>
      <c r="J42" s="110">
        <f t="shared" si="1"/>
        <v>0</v>
      </c>
      <c r="K42" s="110">
        <v>19</v>
      </c>
      <c r="L42" s="110">
        <f t="shared" si="2"/>
        <v>42</v>
      </c>
      <c r="M42" s="110"/>
      <c r="N42" s="110">
        <f t="shared" si="3"/>
        <v>0</v>
      </c>
      <c r="O42" s="111">
        <v>5</v>
      </c>
      <c r="P42" s="111">
        <f t="shared" si="4"/>
        <v>10</v>
      </c>
      <c r="Q42" s="111"/>
      <c r="R42" s="111">
        <f t="shared" si="5"/>
        <v>0</v>
      </c>
      <c r="S42" s="112">
        <f t="shared" si="6"/>
        <v>94</v>
      </c>
      <c r="T42" s="110"/>
      <c r="U42" s="110">
        <f t="shared" si="7"/>
        <v>0</v>
      </c>
      <c r="V42" s="110"/>
      <c r="W42" s="110">
        <f t="shared" si="8"/>
        <v>0</v>
      </c>
      <c r="X42" s="110"/>
      <c r="Y42" s="110">
        <f t="shared" si="9"/>
        <v>0</v>
      </c>
      <c r="Z42" s="110"/>
      <c r="AA42" s="110">
        <f t="shared" si="10"/>
        <v>0</v>
      </c>
      <c r="AB42" s="110">
        <f t="shared" si="11"/>
        <v>0</v>
      </c>
      <c r="AC42" s="110"/>
      <c r="AD42" s="110"/>
      <c r="AE42" s="110"/>
      <c r="AF42" s="110">
        <v>1</v>
      </c>
      <c r="AG42" s="110">
        <f t="shared" si="12"/>
        <v>12</v>
      </c>
      <c r="AH42" s="110"/>
      <c r="AI42" s="110">
        <f t="shared" si="13"/>
        <v>0</v>
      </c>
      <c r="AJ42" s="110"/>
      <c r="AK42" s="110">
        <f t="shared" si="14"/>
        <v>0</v>
      </c>
      <c r="AL42" s="110"/>
      <c r="AM42" s="110">
        <f t="shared" si="15"/>
        <v>0</v>
      </c>
      <c r="AN42" s="110"/>
      <c r="AO42" s="110">
        <f t="shared" si="16"/>
        <v>0</v>
      </c>
      <c r="AP42" s="110"/>
      <c r="AQ42" s="110">
        <f t="shared" si="17"/>
        <v>0</v>
      </c>
      <c r="AR42" s="110"/>
      <c r="AS42" s="110">
        <f t="shared" si="18"/>
        <v>0</v>
      </c>
      <c r="AT42" s="110">
        <f t="shared" si="19"/>
        <v>0</v>
      </c>
      <c r="AU42" s="110">
        <f t="shared" si="20"/>
        <v>12</v>
      </c>
      <c r="AV42" s="123">
        <f t="shared" si="21"/>
        <v>106</v>
      </c>
    </row>
    <row r="43" spans="1:48" s="87" customFormat="1" ht="14.4" thickBot="1">
      <c r="A43" s="105">
        <v>39</v>
      </c>
      <c r="B43" s="115" t="s">
        <v>349</v>
      </c>
      <c r="C43" s="116">
        <v>23185</v>
      </c>
      <c r="D43" s="151" t="s">
        <v>34</v>
      </c>
      <c r="E43" s="174"/>
      <c r="F43" s="118"/>
      <c r="G43" s="134">
        <v>4</v>
      </c>
      <c r="H43" s="119">
        <f t="shared" si="0"/>
        <v>24</v>
      </c>
      <c r="I43" s="119"/>
      <c r="J43" s="119">
        <f t="shared" si="1"/>
        <v>0</v>
      </c>
      <c r="K43" s="119">
        <v>21</v>
      </c>
      <c r="L43" s="119">
        <f t="shared" si="2"/>
        <v>46</v>
      </c>
      <c r="M43" s="120"/>
      <c r="N43" s="119">
        <f t="shared" si="3"/>
        <v>0</v>
      </c>
      <c r="O43" s="120">
        <v>1</v>
      </c>
      <c r="P43" s="120">
        <f t="shared" si="4"/>
        <v>2</v>
      </c>
      <c r="Q43" s="120"/>
      <c r="R43" s="120">
        <f t="shared" si="5"/>
        <v>0</v>
      </c>
      <c r="S43" s="121">
        <f t="shared" si="6"/>
        <v>72</v>
      </c>
      <c r="T43" s="122"/>
      <c r="U43" s="119">
        <f t="shared" si="7"/>
        <v>0</v>
      </c>
      <c r="V43" s="119"/>
      <c r="W43" s="119">
        <f t="shared" si="8"/>
        <v>0</v>
      </c>
      <c r="X43" s="119"/>
      <c r="Y43" s="119">
        <f t="shared" si="9"/>
        <v>0</v>
      </c>
      <c r="Z43" s="119"/>
      <c r="AA43" s="119">
        <f t="shared" si="10"/>
        <v>0</v>
      </c>
      <c r="AB43" s="121">
        <f t="shared" si="11"/>
        <v>0</v>
      </c>
      <c r="AC43" s="122"/>
      <c r="AD43" s="119"/>
      <c r="AE43" s="121"/>
      <c r="AF43" s="122">
        <v>1</v>
      </c>
      <c r="AG43" s="119">
        <f t="shared" si="12"/>
        <v>12</v>
      </c>
      <c r="AH43" s="119">
        <v>1</v>
      </c>
      <c r="AI43" s="119">
        <f t="shared" si="13"/>
        <v>5</v>
      </c>
      <c r="AJ43" s="119">
        <v>1</v>
      </c>
      <c r="AK43" s="119">
        <f t="shared" si="14"/>
        <v>3</v>
      </c>
      <c r="AL43" s="119"/>
      <c r="AM43" s="119">
        <f t="shared" si="15"/>
        <v>0</v>
      </c>
      <c r="AN43" s="119">
        <v>1</v>
      </c>
      <c r="AO43" s="119">
        <f t="shared" si="16"/>
        <v>5</v>
      </c>
      <c r="AP43" s="119"/>
      <c r="AQ43" s="119">
        <f t="shared" si="17"/>
        <v>0</v>
      </c>
      <c r="AR43" s="119"/>
      <c r="AS43" s="119">
        <f t="shared" si="18"/>
        <v>0</v>
      </c>
      <c r="AT43" s="119">
        <f t="shared" si="19"/>
        <v>10</v>
      </c>
      <c r="AU43" s="121">
        <f t="shared" si="20"/>
        <v>22</v>
      </c>
      <c r="AV43" s="176">
        <f t="shared" si="21"/>
        <v>94</v>
      </c>
    </row>
    <row r="44" spans="1:48" ht="14.4" thickBot="1">
      <c r="A44" s="105">
        <v>40</v>
      </c>
      <c r="B44" s="115" t="s">
        <v>314</v>
      </c>
      <c r="C44" s="116">
        <v>17653</v>
      </c>
      <c r="D44" s="151" t="s">
        <v>34</v>
      </c>
      <c r="E44" s="174" t="s">
        <v>29</v>
      </c>
      <c r="F44" s="118" t="s">
        <v>34</v>
      </c>
      <c r="G44" s="134">
        <v>7</v>
      </c>
      <c r="H44" s="119">
        <f t="shared" si="0"/>
        <v>42</v>
      </c>
      <c r="I44" s="119"/>
      <c r="J44" s="119">
        <f t="shared" si="1"/>
        <v>0</v>
      </c>
      <c r="K44" s="119">
        <v>16</v>
      </c>
      <c r="L44" s="119">
        <f t="shared" si="2"/>
        <v>36</v>
      </c>
      <c r="M44" s="120"/>
      <c r="N44" s="119">
        <f t="shared" si="3"/>
        <v>0</v>
      </c>
      <c r="O44" s="120"/>
      <c r="P44" s="120">
        <f t="shared" si="4"/>
        <v>0</v>
      </c>
      <c r="Q44" s="120"/>
      <c r="R44" s="120">
        <f t="shared" si="5"/>
        <v>0</v>
      </c>
      <c r="S44" s="121">
        <f t="shared" si="6"/>
        <v>78</v>
      </c>
      <c r="T44" s="122"/>
      <c r="U44" s="119">
        <f t="shared" si="7"/>
        <v>0</v>
      </c>
      <c r="V44" s="119"/>
      <c r="W44" s="119">
        <f t="shared" si="8"/>
        <v>0</v>
      </c>
      <c r="X44" s="119"/>
      <c r="Y44" s="119">
        <f t="shared" si="9"/>
        <v>0</v>
      </c>
      <c r="Z44" s="119"/>
      <c r="AA44" s="119">
        <f t="shared" si="10"/>
        <v>0</v>
      </c>
      <c r="AB44" s="121">
        <f t="shared" si="11"/>
        <v>0</v>
      </c>
      <c r="AC44" s="122"/>
      <c r="AD44" s="119"/>
      <c r="AE44" s="121"/>
      <c r="AF44" s="122">
        <v>1</v>
      </c>
      <c r="AG44" s="119">
        <f t="shared" si="12"/>
        <v>12</v>
      </c>
      <c r="AH44" s="119"/>
      <c r="AI44" s="119">
        <f t="shared" si="13"/>
        <v>0</v>
      </c>
      <c r="AJ44" s="119"/>
      <c r="AK44" s="119">
        <f t="shared" si="14"/>
        <v>0</v>
      </c>
      <c r="AL44" s="119"/>
      <c r="AM44" s="119">
        <f t="shared" si="15"/>
        <v>0</v>
      </c>
      <c r="AN44" s="119"/>
      <c r="AO44" s="119">
        <f t="shared" si="16"/>
        <v>0</v>
      </c>
      <c r="AP44" s="119"/>
      <c r="AQ44" s="119">
        <f t="shared" si="17"/>
        <v>0</v>
      </c>
      <c r="AR44" s="119"/>
      <c r="AS44" s="119">
        <f t="shared" si="18"/>
        <v>0</v>
      </c>
      <c r="AT44" s="119">
        <f t="shared" si="19"/>
        <v>0</v>
      </c>
      <c r="AU44" s="121">
        <f t="shared" si="20"/>
        <v>12</v>
      </c>
      <c r="AV44" s="176">
        <f t="shared" si="21"/>
        <v>90</v>
      </c>
    </row>
  </sheetData>
  <mergeCells count="9">
    <mergeCell ref="A2:AV2"/>
    <mergeCell ref="A3:D3"/>
    <mergeCell ref="A1:AV1"/>
    <mergeCell ref="AV3:AV4"/>
    <mergeCell ref="C4:D4"/>
    <mergeCell ref="G3:S3"/>
    <mergeCell ref="T3:AB3"/>
    <mergeCell ref="AC3:AE3"/>
    <mergeCell ref="AF3:AU3"/>
  </mergeCells>
  <phoneticPr fontId="0" type="noConversion"/>
  <pageMargins left="0" right="0" top="0.98425196850393704" bottom="0.98425196850393704" header="0.51181102362204722" footer="0.51181102362204722"/>
  <pageSetup paperSize="9" scale="57" orientation="landscape" r:id="rId1"/>
  <headerFooter alignWithMargins="0">
    <oddFooter>&amp;A</oddFooter>
  </headerFooter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V21"/>
  <sheetViews>
    <sheetView topLeftCell="A7" zoomScale="85" zoomScaleNormal="85" workbookViewId="0">
      <selection activeCell="A5" sqref="A5:A21"/>
    </sheetView>
  </sheetViews>
  <sheetFormatPr defaultColWidth="9.109375" defaultRowHeight="13.8"/>
  <cols>
    <col min="1" max="1" width="3" style="1" customWidth="1"/>
    <col min="2" max="2" width="31.33203125" style="1" customWidth="1"/>
    <col min="3" max="3" width="12.6640625" style="1" bestFit="1" customWidth="1"/>
    <col min="4" max="4" width="3.44140625" style="1" customWidth="1"/>
    <col min="5" max="5" width="3.44140625" style="3" customWidth="1"/>
    <col min="6" max="6" width="10.33203125" style="3" customWidth="1"/>
    <col min="7" max="19" width="4.6640625" style="5" customWidth="1"/>
    <col min="20" max="20" width="5.10937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39" width="5" style="5" customWidth="1"/>
    <col min="40" max="40" width="5.5546875" style="5" customWidth="1"/>
    <col min="41" max="47" width="5" style="5" customWidth="1"/>
    <col min="48" max="48" width="5.109375" style="5" customWidth="1"/>
    <col min="49" max="16384" width="9.109375" style="1"/>
  </cols>
  <sheetData>
    <row r="1" spans="1:48" ht="22.2">
      <c r="A1" s="187" t="s">
        <v>325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19.2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16.5" customHeight="1">
      <c r="A3" s="193" t="s">
        <v>340</v>
      </c>
      <c r="B3" s="194"/>
      <c r="C3" s="194"/>
      <c r="D3" s="209"/>
      <c r="E3" s="21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s="56" customFormat="1" ht="149.25" customHeight="1">
      <c r="A4" s="57" t="s">
        <v>341</v>
      </c>
      <c r="B4" s="58" t="s">
        <v>0</v>
      </c>
      <c r="C4" s="248" t="s">
        <v>1</v>
      </c>
      <c r="D4" s="249"/>
      <c r="E4" s="58"/>
      <c r="F4" s="58"/>
      <c r="G4" s="60" t="s">
        <v>2</v>
      </c>
      <c r="H4" s="60" t="s">
        <v>3</v>
      </c>
      <c r="I4" s="60" t="s">
        <v>337</v>
      </c>
      <c r="J4" s="60" t="s">
        <v>3</v>
      </c>
      <c r="K4" s="60" t="s">
        <v>4</v>
      </c>
      <c r="L4" s="60" t="s">
        <v>3</v>
      </c>
      <c r="M4" s="60" t="s">
        <v>338</v>
      </c>
      <c r="N4" s="60" t="s">
        <v>3</v>
      </c>
      <c r="O4" s="61" t="s">
        <v>344</v>
      </c>
      <c r="P4" s="60" t="s">
        <v>3</v>
      </c>
      <c r="Q4" s="60" t="s">
        <v>345</v>
      </c>
      <c r="R4" s="60" t="s">
        <v>3</v>
      </c>
      <c r="S4" s="62" t="s">
        <v>5</v>
      </c>
      <c r="T4" s="63" t="s">
        <v>31</v>
      </c>
      <c r="U4" s="64" t="s">
        <v>3</v>
      </c>
      <c r="V4" s="65" t="s">
        <v>7</v>
      </c>
      <c r="W4" s="64" t="s">
        <v>3</v>
      </c>
      <c r="X4" s="63" t="s">
        <v>13</v>
      </c>
      <c r="Y4" s="64" t="s">
        <v>3</v>
      </c>
      <c r="Z4" s="63" t="s">
        <v>14</v>
      </c>
      <c r="AA4" s="64" t="s">
        <v>3</v>
      </c>
      <c r="AB4" s="62" t="s">
        <v>5</v>
      </c>
      <c r="AC4" s="64" t="s">
        <v>8</v>
      </c>
      <c r="AD4" s="64" t="s">
        <v>9</v>
      </c>
      <c r="AE4" s="66" t="s">
        <v>10</v>
      </c>
      <c r="AF4" s="67" t="s">
        <v>15</v>
      </c>
      <c r="AG4" s="64" t="s">
        <v>3</v>
      </c>
      <c r="AH4" s="67" t="s">
        <v>16</v>
      </c>
      <c r="AI4" s="64" t="s">
        <v>3</v>
      </c>
      <c r="AJ4" s="67" t="s">
        <v>17</v>
      </c>
      <c r="AK4" s="64" t="s">
        <v>3</v>
      </c>
      <c r="AL4" s="67" t="s">
        <v>18</v>
      </c>
      <c r="AM4" s="64" t="s">
        <v>3</v>
      </c>
      <c r="AN4" s="67" t="s">
        <v>19</v>
      </c>
      <c r="AO4" s="64" t="s">
        <v>3</v>
      </c>
      <c r="AP4" s="67" t="s">
        <v>20</v>
      </c>
      <c r="AQ4" s="64" t="s">
        <v>3</v>
      </c>
      <c r="AR4" s="67" t="s">
        <v>21</v>
      </c>
      <c r="AS4" s="64" t="s">
        <v>3</v>
      </c>
      <c r="AT4" s="68" t="s">
        <v>25</v>
      </c>
      <c r="AU4" s="62" t="s">
        <v>22</v>
      </c>
      <c r="AV4" s="197"/>
    </row>
    <row r="5" spans="1:48" s="89" customFormat="1" ht="14.4">
      <c r="A5" s="153">
        <v>1</v>
      </c>
      <c r="B5" s="154" t="s">
        <v>166</v>
      </c>
      <c r="C5" s="155">
        <v>20836</v>
      </c>
      <c r="D5" s="156" t="s">
        <v>67</v>
      </c>
      <c r="E5" s="170" t="s">
        <v>29</v>
      </c>
      <c r="F5" s="154" t="s">
        <v>165</v>
      </c>
      <c r="G5" s="157">
        <v>9</v>
      </c>
      <c r="H5" s="158">
        <f t="shared" ref="H5:H21" si="0">G5*6</f>
        <v>54</v>
      </c>
      <c r="I5" s="158"/>
      <c r="J5" s="158">
        <f t="shared" ref="J5:J21" si="1">I5*6</f>
        <v>0</v>
      </c>
      <c r="K5" s="158">
        <v>28</v>
      </c>
      <c r="L5" s="158">
        <f t="shared" ref="L5:L21" si="2">IF(K5&gt;4,K5*2+4,K5*3)</f>
        <v>60</v>
      </c>
      <c r="M5" s="159"/>
      <c r="N5" s="158">
        <f t="shared" ref="N5:N21" si="3">IF(M5&gt;4,M5*2+4,M5*3)</f>
        <v>0</v>
      </c>
      <c r="O5" s="159">
        <v>5</v>
      </c>
      <c r="P5" s="159">
        <f t="shared" ref="P5:P21" si="4">O5*2</f>
        <v>10</v>
      </c>
      <c r="Q5" s="159"/>
      <c r="R5" s="159">
        <f t="shared" ref="R5:R21" si="5">Q5*1</f>
        <v>0</v>
      </c>
      <c r="S5" s="160">
        <f t="shared" ref="S5:S21" si="6">H5+J5+L5+N5+P5+R5</f>
        <v>124</v>
      </c>
      <c r="T5" s="153"/>
      <c r="U5" s="158">
        <f t="shared" ref="U5:U21" si="7">IF(T5=0,0,6)</f>
        <v>0</v>
      </c>
      <c r="V5" s="158"/>
      <c r="W5" s="158">
        <f t="shared" ref="W5:W21" si="8">V5*4</f>
        <v>0</v>
      </c>
      <c r="X5" s="158"/>
      <c r="Y5" s="158">
        <f t="shared" ref="Y5:Y21" si="9">X5*3</f>
        <v>0</v>
      </c>
      <c r="Z5" s="158"/>
      <c r="AA5" s="158">
        <f t="shared" ref="AA5:AA21" si="10">IF(Z5=0,0,6)</f>
        <v>0</v>
      </c>
      <c r="AB5" s="160">
        <f t="shared" ref="AB5:AB21" si="11">U5+W5+Y5+AA5</f>
        <v>0</v>
      </c>
      <c r="AC5" s="153"/>
      <c r="AD5" s="158"/>
      <c r="AE5" s="160"/>
      <c r="AF5" s="153">
        <v>1</v>
      </c>
      <c r="AG5" s="158">
        <f t="shared" ref="AG5:AG21" si="12">AF5*12</f>
        <v>12</v>
      </c>
      <c r="AH5" s="158">
        <v>1</v>
      </c>
      <c r="AI5" s="158">
        <f t="shared" ref="AI5:AI21" si="13">AH5*5</f>
        <v>5</v>
      </c>
      <c r="AJ5" s="158"/>
      <c r="AK5" s="158">
        <f t="shared" ref="AK5:AK21" si="14">AJ5*3</f>
        <v>0</v>
      </c>
      <c r="AL5" s="158"/>
      <c r="AM5" s="158">
        <f t="shared" ref="AM5:AM21" si="15">AL5*1</f>
        <v>0</v>
      </c>
      <c r="AN5" s="158">
        <v>1</v>
      </c>
      <c r="AO5" s="158">
        <f t="shared" ref="AO5:AO21" si="16">AN5*5</f>
        <v>5</v>
      </c>
      <c r="AP5" s="158"/>
      <c r="AQ5" s="158">
        <f t="shared" ref="AQ5:AQ21" si="17">AP5*5</f>
        <v>0</v>
      </c>
      <c r="AR5" s="158"/>
      <c r="AS5" s="158">
        <f t="shared" ref="AS5:AS21" si="18">AR5*1</f>
        <v>0</v>
      </c>
      <c r="AT5" s="158">
        <f t="shared" ref="AT5:AT21" si="19">IF(AI5+AK5+AM5+AO5+AQ5+AS5&gt;10,10,AI5+AK5+AM5+AO5+AQ5+AS5)</f>
        <v>10</v>
      </c>
      <c r="AU5" s="160">
        <f t="shared" ref="AU5:AU21" si="20">AG5+AT5</f>
        <v>22</v>
      </c>
      <c r="AV5" s="161">
        <f t="shared" ref="AV5:AV21" si="21">S5+AB5+AU5</f>
        <v>146</v>
      </c>
    </row>
    <row r="6" spans="1:48" s="89" customFormat="1" ht="14.4">
      <c r="A6" s="153">
        <v>2</v>
      </c>
      <c r="B6" s="154" t="s">
        <v>184</v>
      </c>
      <c r="C6" s="155">
        <v>19088</v>
      </c>
      <c r="D6" s="156" t="s">
        <v>67</v>
      </c>
      <c r="E6" s="170" t="s">
        <v>29</v>
      </c>
      <c r="F6" s="154" t="s">
        <v>165</v>
      </c>
      <c r="G6" s="157">
        <v>9</v>
      </c>
      <c r="H6" s="158">
        <f t="shared" si="0"/>
        <v>54</v>
      </c>
      <c r="I6" s="158"/>
      <c r="J6" s="158">
        <f t="shared" si="1"/>
        <v>0</v>
      </c>
      <c r="K6" s="158">
        <v>31</v>
      </c>
      <c r="L6" s="158">
        <f t="shared" si="2"/>
        <v>66</v>
      </c>
      <c r="M6" s="159"/>
      <c r="N6" s="158">
        <f t="shared" si="3"/>
        <v>0</v>
      </c>
      <c r="O6" s="159">
        <v>5</v>
      </c>
      <c r="P6" s="159">
        <f t="shared" si="4"/>
        <v>10</v>
      </c>
      <c r="Q6" s="159"/>
      <c r="R6" s="159">
        <f t="shared" si="5"/>
        <v>0</v>
      </c>
      <c r="S6" s="160">
        <f t="shared" si="6"/>
        <v>130</v>
      </c>
      <c r="T6" s="153"/>
      <c r="U6" s="158">
        <f t="shared" si="7"/>
        <v>0</v>
      </c>
      <c r="V6" s="158"/>
      <c r="W6" s="158">
        <f t="shared" si="8"/>
        <v>0</v>
      </c>
      <c r="X6" s="158"/>
      <c r="Y6" s="158">
        <f t="shared" si="9"/>
        <v>0</v>
      </c>
      <c r="Z6" s="158"/>
      <c r="AA6" s="158">
        <f t="shared" si="10"/>
        <v>0</v>
      </c>
      <c r="AB6" s="160">
        <f t="shared" si="11"/>
        <v>0</v>
      </c>
      <c r="AC6" s="153"/>
      <c r="AD6" s="158"/>
      <c r="AE6" s="160"/>
      <c r="AF6" s="153">
        <v>1</v>
      </c>
      <c r="AG6" s="158">
        <f t="shared" si="12"/>
        <v>12</v>
      </c>
      <c r="AH6" s="158"/>
      <c r="AI6" s="158">
        <f t="shared" si="13"/>
        <v>0</v>
      </c>
      <c r="AJ6" s="158"/>
      <c r="AK6" s="158">
        <f t="shared" si="14"/>
        <v>0</v>
      </c>
      <c r="AL6" s="158"/>
      <c r="AM6" s="158">
        <f t="shared" si="15"/>
        <v>0</v>
      </c>
      <c r="AN6" s="158"/>
      <c r="AO6" s="158">
        <f t="shared" si="16"/>
        <v>0</v>
      </c>
      <c r="AP6" s="158"/>
      <c r="AQ6" s="158">
        <f t="shared" si="17"/>
        <v>0</v>
      </c>
      <c r="AR6" s="158"/>
      <c r="AS6" s="158">
        <f t="shared" si="18"/>
        <v>0</v>
      </c>
      <c r="AT6" s="158">
        <f t="shared" si="19"/>
        <v>0</v>
      </c>
      <c r="AU6" s="160">
        <f t="shared" si="20"/>
        <v>12</v>
      </c>
      <c r="AV6" s="161">
        <f t="shared" si="21"/>
        <v>142</v>
      </c>
    </row>
    <row r="7" spans="1:48" s="89" customFormat="1" ht="14.4">
      <c r="A7" s="153">
        <v>3</v>
      </c>
      <c r="B7" s="154" t="s">
        <v>182</v>
      </c>
      <c r="C7" s="155">
        <v>20864</v>
      </c>
      <c r="D7" s="156" t="s">
        <v>67</v>
      </c>
      <c r="E7" s="170" t="s">
        <v>29</v>
      </c>
      <c r="F7" s="154" t="s">
        <v>165</v>
      </c>
      <c r="G7" s="157">
        <v>9</v>
      </c>
      <c r="H7" s="158">
        <f t="shared" si="0"/>
        <v>54</v>
      </c>
      <c r="I7" s="158"/>
      <c r="J7" s="158">
        <f t="shared" si="1"/>
        <v>0</v>
      </c>
      <c r="K7" s="158">
        <v>25</v>
      </c>
      <c r="L7" s="158">
        <f t="shared" si="2"/>
        <v>54</v>
      </c>
      <c r="M7" s="159"/>
      <c r="N7" s="158">
        <f t="shared" si="3"/>
        <v>0</v>
      </c>
      <c r="O7" s="159">
        <v>5</v>
      </c>
      <c r="P7" s="159">
        <f t="shared" si="4"/>
        <v>10</v>
      </c>
      <c r="Q7" s="159"/>
      <c r="R7" s="159">
        <f t="shared" si="5"/>
        <v>0</v>
      </c>
      <c r="S7" s="160">
        <f t="shared" si="6"/>
        <v>118</v>
      </c>
      <c r="T7" s="153"/>
      <c r="U7" s="158">
        <f t="shared" si="7"/>
        <v>0</v>
      </c>
      <c r="V7" s="158"/>
      <c r="W7" s="158">
        <f t="shared" si="8"/>
        <v>0</v>
      </c>
      <c r="X7" s="158"/>
      <c r="Y7" s="158">
        <f t="shared" si="9"/>
        <v>0</v>
      </c>
      <c r="Z7" s="158"/>
      <c r="AA7" s="158">
        <f t="shared" si="10"/>
        <v>0</v>
      </c>
      <c r="AB7" s="160">
        <f t="shared" si="11"/>
        <v>0</v>
      </c>
      <c r="AC7" s="153"/>
      <c r="AD7" s="158"/>
      <c r="AE7" s="160"/>
      <c r="AF7" s="153">
        <v>1</v>
      </c>
      <c r="AG7" s="158">
        <f t="shared" si="12"/>
        <v>12</v>
      </c>
      <c r="AH7" s="158"/>
      <c r="AI7" s="158">
        <f t="shared" si="13"/>
        <v>0</v>
      </c>
      <c r="AJ7" s="158"/>
      <c r="AK7" s="158">
        <f t="shared" si="14"/>
        <v>0</v>
      </c>
      <c r="AL7" s="158"/>
      <c r="AM7" s="158">
        <f t="shared" si="15"/>
        <v>0</v>
      </c>
      <c r="AN7" s="158"/>
      <c r="AO7" s="158">
        <f t="shared" si="16"/>
        <v>0</v>
      </c>
      <c r="AP7" s="158"/>
      <c r="AQ7" s="158">
        <f t="shared" si="17"/>
        <v>0</v>
      </c>
      <c r="AR7" s="158"/>
      <c r="AS7" s="158">
        <f t="shared" si="18"/>
        <v>0</v>
      </c>
      <c r="AT7" s="158">
        <f t="shared" si="19"/>
        <v>0</v>
      </c>
      <c r="AU7" s="160">
        <f t="shared" si="20"/>
        <v>12</v>
      </c>
      <c r="AV7" s="161">
        <f t="shared" si="21"/>
        <v>130</v>
      </c>
    </row>
    <row r="8" spans="1:48" s="89" customFormat="1" ht="14.4">
      <c r="A8" s="153">
        <v>4</v>
      </c>
      <c r="B8" s="154" t="s">
        <v>188</v>
      </c>
      <c r="C8" s="155">
        <v>21941</v>
      </c>
      <c r="D8" s="156" t="s">
        <v>67</v>
      </c>
      <c r="E8" s="170" t="s">
        <v>29</v>
      </c>
      <c r="F8" s="154" t="s">
        <v>165</v>
      </c>
      <c r="G8" s="157">
        <v>9</v>
      </c>
      <c r="H8" s="158">
        <f t="shared" si="0"/>
        <v>54</v>
      </c>
      <c r="I8" s="158"/>
      <c r="J8" s="158">
        <f t="shared" si="1"/>
        <v>0</v>
      </c>
      <c r="K8" s="158">
        <v>24</v>
      </c>
      <c r="L8" s="158">
        <f t="shared" si="2"/>
        <v>52</v>
      </c>
      <c r="M8" s="159"/>
      <c r="N8" s="158">
        <f t="shared" si="3"/>
        <v>0</v>
      </c>
      <c r="O8" s="159">
        <v>5</v>
      </c>
      <c r="P8" s="159">
        <f t="shared" si="4"/>
        <v>10</v>
      </c>
      <c r="Q8" s="159"/>
      <c r="R8" s="159">
        <f t="shared" si="5"/>
        <v>0</v>
      </c>
      <c r="S8" s="160">
        <f t="shared" si="6"/>
        <v>116</v>
      </c>
      <c r="T8" s="153"/>
      <c r="U8" s="158">
        <f t="shared" si="7"/>
        <v>0</v>
      </c>
      <c r="V8" s="158"/>
      <c r="W8" s="158">
        <f t="shared" si="8"/>
        <v>0</v>
      </c>
      <c r="X8" s="158"/>
      <c r="Y8" s="158">
        <f t="shared" si="9"/>
        <v>0</v>
      </c>
      <c r="Z8" s="158"/>
      <c r="AA8" s="158">
        <f t="shared" si="10"/>
        <v>0</v>
      </c>
      <c r="AB8" s="160">
        <f t="shared" si="11"/>
        <v>0</v>
      </c>
      <c r="AC8" s="153"/>
      <c r="AD8" s="158"/>
      <c r="AE8" s="160"/>
      <c r="AF8" s="153">
        <v>1</v>
      </c>
      <c r="AG8" s="158">
        <f t="shared" si="12"/>
        <v>12</v>
      </c>
      <c r="AH8" s="158"/>
      <c r="AI8" s="158">
        <f t="shared" si="13"/>
        <v>0</v>
      </c>
      <c r="AJ8" s="158"/>
      <c r="AK8" s="158">
        <f t="shared" si="14"/>
        <v>0</v>
      </c>
      <c r="AL8" s="158"/>
      <c r="AM8" s="158">
        <f t="shared" si="15"/>
        <v>0</v>
      </c>
      <c r="AN8" s="158"/>
      <c r="AO8" s="158">
        <f t="shared" si="16"/>
        <v>0</v>
      </c>
      <c r="AP8" s="158"/>
      <c r="AQ8" s="158">
        <f t="shared" si="17"/>
        <v>0</v>
      </c>
      <c r="AR8" s="158"/>
      <c r="AS8" s="158">
        <f t="shared" si="18"/>
        <v>0</v>
      </c>
      <c r="AT8" s="158">
        <f t="shared" si="19"/>
        <v>0</v>
      </c>
      <c r="AU8" s="160">
        <f t="shared" si="20"/>
        <v>12</v>
      </c>
      <c r="AV8" s="161">
        <f t="shared" si="21"/>
        <v>128</v>
      </c>
    </row>
    <row r="9" spans="1:48" s="89" customFormat="1" ht="14.4">
      <c r="A9" s="153">
        <v>5</v>
      </c>
      <c r="B9" s="154" t="s">
        <v>183</v>
      </c>
      <c r="C9" s="155">
        <v>22805</v>
      </c>
      <c r="D9" s="156" t="s">
        <v>67</v>
      </c>
      <c r="E9" s="170" t="s">
        <v>29</v>
      </c>
      <c r="F9" s="154" t="s">
        <v>165</v>
      </c>
      <c r="G9" s="157">
        <v>9</v>
      </c>
      <c r="H9" s="158">
        <f t="shared" si="0"/>
        <v>54</v>
      </c>
      <c r="I9" s="158"/>
      <c r="J9" s="158">
        <f t="shared" si="1"/>
        <v>0</v>
      </c>
      <c r="K9" s="158">
        <v>24</v>
      </c>
      <c r="L9" s="158">
        <f t="shared" si="2"/>
        <v>52</v>
      </c>
      <c r="M9" s="159"/>
      <c r="N9" s="158">
        <f t="shared" si="3"/>
        <v>0</v>
      </c>
      <c r="O9" s="159">
        <v>5</v>
      </c>
      <c r="P9" s="159">
        <f t="shared" si="4"/>
        <v>10</v>
      </c>
      <c r="Q9" s="159"/>
      <c r="R9" s="159">
        <f t="shared" si="5"/>
        <v>0</v>
      </c>
      <c r="S9" s="160">
        <f t="shared" si="6"/>
        <v>116</v>
      </c>
      <c r="T9" s="153"/>
      <c r="U9" s="158">
        <f t="shared" si="7"/>
        <v>0</v>
      </c>
      <c r="V9" s="158"/>
      <c r="W9" s="158">
        <f t="shared" si="8"/>
        <v>0</v>
      </c>
      <c r="X9" s="158"/>
      <c r="Y9" s="158">
        <f t="shared" si="9"/>
        <v>0</v>
      </c>
      <c r="Z9" s="158"/>
      <c r="AA9" s="158">
        <f t="shared" si="10"/>
        <v>0</v>
      </c>
      <c r="AB9" s="160">
        <f t="shared" si="11"/>
        <v>0</v>
      </c>
      <c r="AC9" s="153"/>
      <c r="AD9" s="158"/>
      <c r="AE9" s="160"/>
      <c r="AF9" s="153">
        <v>1</v>
      </c>
      <c r="AG9" s="158">
        <f t="shared" si="12"/>
        <v>12</v>
      </c>
      <c r="AH9" s="158"/>
      <c r="AI9" s="158">
        <f t="shared" si="13"/>
        <v>0</v>
      </c>
      <c r="AJ9" s="158"/>
      <c r="AK9" s="158">
        <f t="shared" si="14"/>
        <v>0</v>
      </c>
      <c r="AL9" s="158"/>
      <c r="AM9" s="158">
        <f t="shared" si="15"/>
        <v>0</v>
      </c>
      <c r="AN9" s="158"/>
      <c r="AO9" s="158">
        <f t="shared" si="16"/>
        <v>0</v>
      </c>
      <c r="AP9" s="158"/>
      <c r="AQ9" s="158">
        <f t="shared" si="17"/>
        <v>0</v>
      </c>
      <c r="AR9" s="158"/>
      <c r="AS9" s="158">
        <f t="shared" si="18"/>
        <v>0</v>
      </c>
      <c r="AT9" s="158">
        <f t="shared" si="19"/>
        <v>0</v>
      </c>
      <c r="AU9" s="160">
        <f t="shared" si="20"/>
        <v>12</v>
      </c>
      <c r="AV9" s="161">
        <f t="shared" si="21"/>
        <v>128</v>
      </c>
    </row>
    <row r="10" spans="1:48" s="89" customFormat="1" ht="14.4">
      <c r="A10" s="153">
        <v>6</v>
      </c>
      <c r="B10" s="154" t="s">
        <v>187</v>
      </c>
      <c r="C10" s="155">
        <v>20831</v>
      </c>
      <c r="D10" s="156" t="s">
        <v>67</v>
      </c>
      <c r="E10" s="170" t="s">
        <v>29</v>
      </c>
      <c r="F10" s="154" t="s">
        <v>165</v>
      </c>
      <c r="G10" s="157">
        <v>7</v>
      </c>
      <c r="H10" s="158">
        <f t="shared" si="0"/>
        <v>42</v>
      </c>
      <c r="I10" s="158"/>
      <c r="J10" s="158">
        <f t="shared" si="1"/>
        <v>0</v>
      </c>
      <c r="K10" s="158">
        <v>26</v>
      </c>
      <c r="L10" s="158">
        <f t="shared" si="2"/>
        <v>56</v>
      </c>
      <c r="M10" s="159"/>
      <c r="N10" s="158">
        <f t="shared" si="3"/>
        <v>0</v>
      </c>
      <c r="O10" s="159">
        <v>4</v>
      </c>
      <c r="P10" s="159">
        <f t="shared" si="4"/>
        <v>8</v>
      </c>
      <c r="Q10" s="159"/>
      <c r="R10" s="159">
        <f t="shared" si="5"/>
        <v>0</v>
      </c>
      <c r="S10" s="160">
        <f t="shared" si="6"/>
        <v>106</v>
      </c>
      <c r="T10" s="153"/>
      <c r="U10" s="158">
        <f t="shared" si="7"/>
        <v>0</v>
      </c>
      <c r="V10" s="158"/>
      <c r="W10" s="158">
        <f t="shared" si="8"/>
        <v>0</v>
      </c>
      <c r="X10" s="158"/>
      <c r="Y10" s="158">
        <f t="shared" si="9"/>
        <v>0</v>
      </c>
      <c r="Z10" s="158"/>
      <c r="AA10" s="158">
        <f t="shared" si="10"/>
        <v>0</v>
      </c>
      <c r="AB10" s="160">
        <f t="shared" si="11"/>
        <v>0</v>
      </c>
      <c r="AC10" s="153"/>
      <c r="AD10" s="158"/>
      <c r="AE10" s="160"/>
      <c r="AF10" s="153">
        <v>1</v>
      </c>
      <c r="AG10" s="158">
        <f t="shared" si="12"/>
        <v>12</v>
      </c>
      <c r="AH10" s="158"/>
      <c r="AI10" s="158">
        <f t="shared" si="13"/>
        <v>0</v>
      </c>
      <c r="AJ10" s="158"/>
      <c r="AK10" s="158">
        <f t="shared" si="14"/>
        <v>0</v>
      </c>
      <c r="AL10" s="158"/>
      <c r="AM10" s="158">
        <f t="shared" si="15"/>
        <v>0</v>
      </c>
      <c r="AN10" s="158">
        <v>1</v>
      </c>
      <c r="AO10" s="158">
        <f t="shared" si="16"/>
        <v>5</v>
      </c>
      <c r="AP10" s="158"/>
      <c r="AQ10" s="158">
        <f t="shared" si="17"/>
        <v>0</v>
      </c>
      <c r="AR10" s="158"/>
      <c r="AS10" s="158">
        <f t="shared" si="18"/>
        <v>0</v>
      </c>
      <c r="AT10" s="158">
        <f t="shared" si="19"/>
        <v>5</v>
      </c>
      <c r="AU10" s="160">
        <f t="shared" si="20"/>
        <v>17</v>
      </c>
      <c r="AV10" s="161">
        <f t="shared" si="21"/>
        <v>123</v>
      </c>
    </row>
    <row r="11" spans="1:48" s="89" customFormat="1" ht="14.4">
      <c r="A11" s="153">
        <v>7</v>
      </c>
      <c r="B11" s="154" t="s">
        <v>171</v>
      </c>
      <c r="C11" s="155">
        <v>20516</v>
      </c>
      <c r="D11" s="156" t="s">
        <v>67</v>
      </c>
      <c r="E11" s="170" t="s">
        <v>29</v>
      </c>
      <c r="F11" s="154" t="s">
        <v>165</v>
      </c>
      <c r="G11" s="157">
        <v>9</v>
      </c>
      <c r="H11" s="158">
        <f t="shared" si="0"/>
        <v>54</v>
      </c>
      <c r="I11" s="158"/>
      <c r="J11" s="158">
        <f t="shared" si="1"/>
        <v>0</v>
      </c>
      <c r="K11" s="158">
        <v>19</v>
      </c>
      <c r="L11" s="158">
        <f t="shared" si="2"/>
        <v>42</v>
      </c>
      <c r="M11" s="159"/>
      <c r="N11" s="158">
        <f t="shared" si="3"/>
        <v>0</v>
      </c>
      <c r="O11" s="159">
        <v>5</v>
      </c>
      <c r="P11" s="159">
        <f t="shared" si="4"/>
        <v>10</v>
      </c>
      <c r="Q11" s="159"/>
      <c r="R11" s="159">
        <f t="shared" si="5"/>
        <v>0</v>
      </c>
      <c r="S11" s="160">
        <f t="shared" si="6"/>
        <v>106</v>
      </c>
      <c r="T11" s="153"/>
      <c r="U11" s="158">
        <f t="shared" si="7"/>
        <v>0</v>
      </c>
      <c r="V11" s="158"/>
      <c r="W11" s="158">
        <f t="shared" si="8"/>
        <v>0</v>
      </c>
      <c r="X11" s="158"/>
      <c r="Y11" s="158">
        <f t="shared" si="9"/>
        <v>0</v>
      </c>
      <c r="Z11" s="158"/>
      <c r="AA11" s="158">
        <f t="shared" si="10"/>
        <v>0</v>
      </c>
      <c r="AB11" s="160">
        <f t="shared" si="11"/>
        <v>0</v>
      </c>
      <c r="AC11" s="153"/>
      <c r="AD11" s="158"/>
      <c r="AE11" s="160"/>
      <c r="AF11" s="153">
        <v>1</v>
      </c>
      <c r="AG11" s="158">
        <f t="shared" si="12"/>
        <v>12</v>
      </c>
      <c r="AH11" s="158"/>
      <c r="AI11" s="158">
        <f t="shared" si="13"/>
        <v>0</v>
      </c>
      <c r="AJ11" s="158">
        <v>1</v>
      </c>
      <c r="AK11" s="158">
        <f t="shared" si="14"/>
        <v>3</v>
      </c>
      <c r="AL11" s="158"/>
      <c r="AM11" s="158">
        <f t="shared" si="15"/>
        <v>0</v>
      </c>
      <c r="AN11" s="158"/>
      <c r="AO11" s="158">
        <f t="shared" si="16"/>
        <v>0</v>
      </c>
      <c r="AP11" s="158"/>
      <c r="AQ11" s="158">
        <f t="shared" si="17"/>
        <v>0</v>
      </c>
      <c r="AR11" s="158"/>
      <c r="AS11" s="158">
        <f t="shared" si="18"/>
        <v>0</v>
      </c>
      <c r="AT11" s="158">
        <f t="shared" si="19"/>
        <v>3</v>
      </c>
      <c r="AU11" s="160">
        <f t="shared" si="20"/>
        <v>15</v>
      </c>
      <c r="AV11" s="161">
        <f t="shared" si="21"/>
        <v>121</v>
      </c>
    </row>
    <row r="12" spans="1:48" s="89" customFormat="1" ht="14.4">
      <c r="A12" s="153">
        <v>8</v>
      </c>
      <c r="B12" s="154" t="s">
        <v>168</v>
      </c>
      <c r="C12" s="155">
        <v>19585</v>
      </c>
      <c r="D12" s="156" t="s">
        <v>67</v>
      </c>
      <c r="E12" s="170" t="s">
        <v>29</v>
      </c>
      <c r="F12" s="154" t="s">
        <v>165</v>
      </c>
      <c r="G12" s="157">
        <v>8</v>
      </c>
      <c r="H12" s="158">
        <f t="shared" si="0"/>
        <v>48</v>
      </c>
      <c r="I12" s="158"/>
      <c r="J12" s="158">
        <f t="shared" si="1"/>
        <v>0</v>
      </c>
      <c r="K12" s="158">
        <v>24</v>
      </c>
      <c r="L12" s="158">
        <f t="shared" si="2"/>
        <v>52</v>
      </c>
      <c r="M12" s="159"/>
      <c r="N12" s="158">
        <f t="shared" si="3"/>
        <v>0</v>
      </c>
      <c r="O12" s="159">
        <v>4</v>
      </c>
      <c r="P12" s="159">
        <f t="shared" si="4"/>
        <v>8</v>
      </c>
      <c r="Q12" s="159"/>
      <c r="R12" s="159">
        <f t="shared" si="5"/>
        <v>0</v>
      </c>
      <c r="S12" s="160">
        <f t="shared" si="6"/>
        <v>108</v>
      </c>
      <c r="T12" s="153"/>
      <c r="U12" s="158">
        <f t="shared" si="7"/>
        <v>0</v>
      </c>
      <c r="V12" s="158"/>
      <c r="W12" s="158">
        <f t="shared" si="8"/>
        <v>0</v>
      </c>
      <c r="X12" s="158"/>
      <c r="Y12" s="158">
        <f t="shared" si="9"/>
        <v>0</v>
      </c>
      <c r="Z12" s="158"/>
      <c r="AA12" s="158">
        <f t="shared" si="10"/>
        <v>0</v>
      </c>
      <c r="AB12" s="160">
        <f t="shared" si="11"/>
        <v>0</v>
      </c>
      <c r="AC12" s="153"/>
      <c r="AD12" s="158"/>
      <c r="AE12" s="160"/>
      <c r="AF12" s="153">
        <v>1</v>
      </c>
      <c r="AG12" s="158">
        <f t="shared" si="12"/>
        <v>12</v>
      </c>
      <c r="AH12" s="158"/>
      <c r="AI12" s="158">
        <f t="shared" si="13"/>
        <v>0</v>
      </c>
      <c r="AJ12" s="158"/>
      <c r="AK12" s="158">
        <f t="shared" si="14"/>
        <v>0</v>
      </c>
      <c r="AL12" s="158"/>
      <c r="AM12" s="158">
        <f t="shared" si="15"/>
        <v>0</v>
      </c>
      <c r="AN12" s="158"/>
      <c r="AO12" s="158">
        <f t="shared" si="16"/>
        <v>0</v>
      </c>
      <c r="AP12" s="158"/>
      <c r="AQ12" s="158">
        <f t="shared" si="17"/>
        <v>0</v>
      </c>
      <c r="AR12" s="158"/>
      <c r="AS12" s="158">
        <f t="shared" si="18"/>
        <v>0</v>
      </c>
      <c r="AT12" s="158">
        <f t="shared" si="19"/>
        <v>0</v>
      </c>
      <c r="AU12" s="160">
        <f t="shared" si="20"/>
        <v>12</v>
      </c>
      <c r="AV12" s="161">
        <f t="shared" si="21"/>
        <v>120</v>
      </c>
    </row>
    <row r="13" spans="1:48" s="89" customFormat="1" ht="14.4">
      <c r="A13" s="153">
        <v>9</v>
      </c>
      <c r="B13" s="154" t="s">
        <v>173</v>
      </c>
      <c r="C13" s="155">
        <v>22652</v>
      </c>
      <c r="D13" s="156" t="s">
        <v>67</v>
      </c>
      <c r="E13" s="170" t="s">
        <v>29</v>
      </c>
      <c r="F13" s="154" t="s">
        <v>165</v>
      </c>
      <c r="G13" s="157">
        <v>9</v>
      </c>
      <c r="H13" s="158">
        <f t="shared" si="0"/>
        <v>54</v>
      </c>
      <c r="I13" s="158"/>
      <c r="J13" s="158">
        <f t="shared" si="1"/>
        <v>0</v>
      </c>
      <c r="K13" s="158">
        <v>19</v>
      </c>
      <c r="L13" s="158">
        <f t="shared" si="2"/>
        <v>42</v>
      </c>
      <c r="M13" s="159"/>
      <c r="N13" s="158">
        <f t="shared" si="3"/>
        <v>0</v>
      </c>
      <c r="O13" s="159">
        <v>5</v>
      </c>
      <c r="P13" s="159">
        <f t="shared" si="4"/>
        <v>10</v>
      </c>
      <c r="Q13" s="159"/>
      <c r="R13" s="159">
        <f t="shared" si="5"/>
        <v>0</v>
      </c>
      <c r="S13" s="160">
        <f t="shared" si="6"/>
        <v>106</v>
      </c>
      <c r="T13" s="153"/>
      <c r="U13" s="158">
        <f t="shared" si="7"/>
        <v>0</v>
      </c>
      <c r="V13" s="158"/>
      <c r="W13" s="158">
        <f t="shared" si="8"/>
        <v>0</v>
      </c>
      <c r="X13" s="158"/>
      <c r="Y13" s="158">
        <f t="shared" si="9"/>
        <v>0</v>
      </c>
      <c r="Z13" s="158"/>
      <c r="AA13" s="158">
        <f t="shared" si="10"/>
        <v>0</v>
      </c>
      <c r="AB13" s="160">
        <f t="shared" si="11"/>
        <v>0</v>
      </c>
      <c r="AC13" s="153"/>
      <c r="AD13" s="158"/>
      <c r="AE13" s="160"/>
      <c r="AF13" s="153">
        <v>1</v>
      </c>
      <c r="AG13" s="158">
        <f t="shared" si="12"/>
        <v>12</v>
      </c>
      <c r="AH13" s="158"/>
      <c r="AI13" s="158">
        <f t="shared" si="13"/>
        <v>0</v>
      </c>
      <c r="AJ13" s="158"/>
      <c r="AK13" s="158">
        <f t="shared" si="14"/>
        <v>0</v>
      </c>
      <c r="AL13" s="158"/>
      <c r="AM13" s="158">
        <f t="shared" si="15"/>
        <v>0</v>
      </c>
      <c r="AN13" s="158"/>
      <c r="AO13" s="158">
        <f t="shared" si="16"/>
        <v>0</v>
      </c>
      <c r="AP13" s="158"/>
      <c r="AQ13" s="158">
        <f t="shared" si="17"/>
        <v>0</v>
      </c>
      <c r="AR13" s="158"/>
      <c r="AS13" s="158">
        <f t="shared" si="18"/>
        <v>0</v>
      </c>
      <c r="AT13" s="158">
        <f t="shared" si="19"/>
        <v>0</v>
      </c>
      <c r="AU13" s="160">
        <f t="shared" si="20"/>
        <v>12</v>
      </c>
      <c r="AV13" s="161">
        <f t="shared" si="21"/>
        <v>118</v>
      </c>
    </row>
    <row r="14" spans="1:48" s="89" customFormat="1" ht="14.4">
      <c r="A14" s="153">
        <v>10</v>
      </c>
      <c r="B14" s="154" t="s">
        <v>167</v>
      </c>
      <c r="C14" s="155">
        <v>23183</v>
      </c>
      <c r="D14" s="156" t="s">
        <v>67</v>
      </c>
      <c r="E14" s="170" t="s">
        <v>29</v>
      </c>
      <c r="F14" s="154" t="s">
        <v>165</v>
      </c>
      <c r="G14" s="157">
        <v>9</v>
      </c>
      <c r="H14" s="158">
        <f t="shared" si="0"/>
        <v>54</v>
      </c>
      <c r="I14" s="158"/>
      <c r="J14" s="158">
        <f t="shared" si="1"/>
        <v>0</v>
      </c>
      <c r="K14" s="158">
        <v>18</v>
      </c>
      <c r="L14" s="158">
        <f t="shared" si="2"/>
        <v>40</v>
      </c>
      <c r="M14" s="159"/>
      <c r="N14" s="158">
        <f t="shared" si="3"/>
        <v>0</v>
      </c>
      <c r="O14" s="159">
        <v>5</v>
      </c>
      <c r="P14" s="159">
        <f t="shared" si="4"/>
        <v>10</v>
      </c>
      <c r="Q14" s="159"/>
      <c r="R14" s="159">
        <f t="shared" si="5"/>
        <v>0</v>
      </c>
      <c r="S14" s="160">
        <f t="shared" si="6"/>
        <v>104</v>
      </c>
      <c r="T14" s="153"/>
      <c r="U14" s="158">
        <f t="shared" si="7"/>
        <v>0</v>
      </c>
      <c r="V14" s="158"/>
      <c r="W14" s="158">
        <f t="shared" si="8"/>
        <v>0</v>
      </c>
      <c r="X14" s="158"/>
      <c r="Y14" s="158">
        <f t="shared" si="9"/>
        <v>0</v>
      </c>
      <c r="Z14" s="158"/>
      <c r="AA14" s="158">
        <f t="shared" si="10"/>
        <v>0</v>
      </c>
      <c r="AB14" s="160">
        <f t="shared" si="11"/>
        <v>0</v>
      </c>
      <c r="AC14" s="153"/>
      <c r="AD14" s="158"/>
      <c r="AE14" s="160"/>
      <c r="AF14" s="153">
        <v>1</v>
      </c>
      <c r="AG14" s="158">
        <f t="shared" si="12"/>
        <v>12</v>
      </c>
      <c r="AH14" s="158"/>
      <c r="AI14" s="158">
        <f t="shared" si="13"/>
        <v>0</v>
      </c>
      <c r="AJ14" s="158"/>
      <c r="AK14" s="158">
        <f t="shared" si="14"/>
        <v>0</v>
      </c>
      <c r="AL14" s="158"/>
      <c r="AM14" s="158">
        <f t="shared" si="15"/>
        <v>0</v>
      </c>
      <c r="AN14" s="158"/>
      <c r="AO14" s="158">
        <f t="shared" si="16"/>
        <v>0</v>
      </c>
      <c r="AP14" s="158"/>
      <c r="AQ14" s="158">
        <f t="shared" si="17"/>
        <v>0</v>
      </c>
      <c r="AR14" s="158"/>
      <c r="AS14" s="158">
        <f t="shared" si="18"/>
        <v>0</v>
      </c>
      <c r="AT14" s="158">
        <f t="shared" si="19"/>
        <v>0</v>
      </c>
      <c r="AU14" s="160">
        <f t="shared" si="20"/>
        <v>12</v>
      </c>
      <c r="AV14" s="161">
        <f t="shared" si="21"/>
        <v>116</v>
      </c>
    </row>
    <row r="15" spans="1:48" s="89" customFormat="1" ht="14.4">
      <c r="A15" s="153">
        <v>11</v>
      </c>
      <c r="B15" s="154" t="s">
        <v>172</v>
      </c>
      <c r="C15" s="155">
        <v>23941</v>
      </c>
      <c r="D15" s="156" t="s">
        <v>67</v>
      </c>
      <c r="E15" s="170" t="s">
        <v>29</v>
      </c>
      <c r="F15" s="154" t="s">
        <v>165</v>
      </c>
      <c r="G15" s="157">
        <v>9</v>
      </c>
      <c r="H15" s="158">
        <f t="shared" si="0"/>
        <v>54</v>
      </c>
      <c r="I15" s="158"/>
      <c r="J15" s="158">
        <f t="shared" si="1"/>
        <v>0</v>
      </c>
      <c r="K15" s="158">
        <v>15</v>
      </c>
      <c r="L15" s="158">
        <f t="shared" si="2"/>
        <v>34</v>
      </c>
      <c r="M15" s="159"/>
      <c r="N15" s="158">
        <f t="shared" si="3"/>
        <v>0</v>
      </c>
      <c r="O15" s="159">
        <v>5</v>
      </c>
      <c r="P15" s="159">
        <f t="shared" si="4"/>
        <v>10</v>
      </c>
      <c r="Q15" s="159"/>
      <c r="R15" s="159">
        <f t="shared" si="5"/>
        <v>0</v>
      </c>
      <c r="S15" s="160">
        <f t="shared" si="6"/>
        <v>98</v>
      </c>
      <c r="T15" s="153"/>
      <c r="U15" s="158">
        <f t="shared" si="7"/>
        <v>0</v>
      </c>
      <c r="V15" s="158"/>
      <c r="W15" s="158">
        <f t="shared" si="8"/>
        <v>0</v>
      </c>
      <c r="X15" s="158">
        <v>1</v>
      </c>
      <c r="Y15" s="158">
        <f t="shared" si="9"/>
        <v>3</v>
      </c>
      <c r="Z15" s="158"/>
      <c r="AA15" s="158">
        <f t="shared" si="10"/>
        <v>0</v>
      </c>
      <c r="AB15" s="160">
        <f t="shared" si="11"/>
        <v>3</v>
      </c>
      <c r="AC15" s="153"/>
      <c r="AD15" s="158"/>
      <c r="AE15" s="160"/>
      <c r="AF15" s="153">
        <v>1</v>
      </c>
      <c r="AG15" s="158">
        <f t="shared" si="12"/>
        <v>12</v>
      </c>
      <c r="AH15" s="158"/>
      <c r="AI15" s="158">
        <f t="shared" si="13"/>
        <v>0</v>
      </c>
      <c r="AJ15" s="158">
        <v>1</v>
      </c>
      <c r="AK15" s="158">
        <f t="shared" si="14"/>
        <v>3</v>
      </c>
      <c r="AL15" s="158"/>
      <c r="AM15" s="158">
        <f t="shared" si="15"/>
        <v>0</v>
      </c>
      <c r="AN15" s="158"/>
      <c r="AO15" s="158">
        <f t="shared" si="16"/>
        <v>0</v>
      </c>
      <c r="AP15" s="158"/>
      <c r="AQ15" s="158">
        <f t="shared" si="17"/>
        <v>0</v>
      </c>
      <c r="AR15" s="158"/>
      <c r="AS15" s="158">
        <f t="shared" si="18"/>
        <v>0</v>
      </c>
      <c r="AT15" s="158">
        <f t="shared" si="19"/>
        <v>3</v>
      </c>
      <c r="AU15" s="160">
        <f t="shared" si="20"/>
        <v>15</v>
      </c>
      <c r="AV15" s="161">
        <f t="shared" si="21"/>
        <v>116</v>
      </c>
    </row>
    <row r="16" spans="1:48" s="89" customFormat="1" ht="14.4">
      <c r="A16" s="153">
        <v>12</v>
      </c>
      <c r="B16" s="154" t="s">
        <v>302</v>
      </c>
      <c r="C16" s="155">
        <v>22247</v>
      </c>
      <c r="D16" s="156" t="s">
        <v>67</v>
      </c>
      <c r="E16" s="170" t="s">
        <v>30</v>
      </c>
      <c r="F16" s="154" t="s">
        <v>165</v>
      </c>
      <c r="G16" s="157">
        <v>9</v>
      </c>
      <c r="H16" s="158">
        <f t="shared" si="0"/>
        <v>54</v>
      </c>
      <c r="I16" s="158"/>
      <c r="J16" s="158">
        <f t="shared" si="1"/>
        <v>0</v>
      </c>
      <c r="K16" s="158">
        <v>17</v>
      </c>
      <c r="L16" s="158">
        <f t="shared" si="2"/>
        <v>38</v>
      </c>
      <c r="M16" s="159"/>
      <c r="N16" s="158">
        <f t="shared" si="3"/>
        <v>0</v>
      </c>
      <c r="O16" s="159">
        <v>5</v>
      </c>
      <c r="P16" s="159">
        <f t="shared" si="4"/>
        <v>10</v>
      </c>
      <c r="Q16" s="159"/>
      <c r="R16" s="159">
        <f t="shared" si="5"/>
        <v>0</v>
      </c>
      <c r="S16" s="160">
        <f t="shared" si="6"/>
        <v>102</v>
      </c>
      <c r="T16" s="153"/>
      <c r="U16" s="158">
        <f t="shared" si="7"/>
        <v>0</v>
      </c>
      <c r="V16" s="158"/>
      <c r="W16" s="158">
        <f t="shared" si="8"/>
        <v>0</v>
      </c>
      <c r="X16" s="158"/>
      <c r="Y16" s="158">
        <f t="shared" si="9"/>
        <v>0</v>
      </c>
      <c r="Z16" s="158"/>
      <c r="AA16" s="158">
        <f t="shared" si="10"/>
        <v>0</v>
      </c>
      <c r="AB16" s="160">
        <f t="shared" si="11"/>
        <v>0</v>
      </c>
      <c r="AC16" s="153"/>
      <c r="AD16" s="158"/>
      <c r="AE16" s="160"/>
      <c r="AF16" s="153">
        <v>1</v>
      </c>
      <c r="AG16" s="158">
        <f t="shared" si="12"/>
        <v>12</v>
      </c>
      <c r="AH16" s="158"/>
      <c r="AI16" s="158">
        <f t="shared" si="13"/>
        <v>0</v>
      </c>
      <c r="AJ16" s="158"/>
      <c r="AK16" s="158">
        <f t="shared" si="14"/>
        <v>0</v>
      </c>
      <c r="AL16" s="158"/>
      <c r="AM16" s="158">
        <f t="shared" si="15"/>
        <v>0</v>
      </c>
      <c r="AN16" s="158"/>
      <c r="AO16" s="158">
        <f t="shared" si="16"/>
        <v>0</v>
      </c>
      <c r="AP16" s="158"/>
      <c r="AQ16" s="158">
        <f t="shared" si="17"/>
        <v>0</v>
      </c>
      <c r="AR16" s="158"/>
      <c r="AS16" s="158">
        <f t="shared" si="18"/>
        <v>0</v>
      </c>
      <c r="AT16" s="158">
        <f t="shared" si="19"/>
        <v>0</v>
      </c>
      <c r="AU16" s="160">
        <f t="shared" si="20"/>
        <v>12</v>
      </c>
      <c r="AV16" s="161">
        <f t="shared" si="21"/>
        <v>114</v>
      </c>
    </row>
    <row r="17" spans="1:48" s="89" customFormat="1" ht="14.4">
      <c r="A17" s="153">
        <v>13</v>
      </c>
      <c r="B17" s="154" t="s">
        <v>186</v>
      </c>
      <c r="C17" s="155">
        <v>22458</v>
      </c>
      <c r="D17" s="156" t="s">
        <v>67</v>
      </c>
      <c r="E17" s="170" t="s">
        <v>29</v>
      </c>
      <c r="F17" s="154" t="s">
        <v>165</v>
      </c>
      <c r="G17" s="157">
        <v>9</v>
      </c>
      <c r="H17" s="158">
        <f t="shared" si="0"/>
        <v>54</v>
      </c>
      <c r="I17" s="158"/>
      <c r="J17" s="158">
        <f t="shared" si="1"/>
        <v>0</v>
      </c>
      <c r="K17" s="158">
        <v>17</v>
      </c>
      <c r="L17" s="158">
        <f t="shared" si="2"/>
        <v>38</v>
      </c>
      <c r="M17" s="159"/>
      <c r="N17" s="158">
        <f t="shared" si="3"/>
        <v>0</v>
      </c>
      <c r="O17" s="159">
        <v>5</v>
      </c>
      <c r="P17" s="159">
        <f t="shared" si="4"/>
        <v>10</v>
      </c>
      <c r="Q17" s="159"/>
      <c r="R17" s="159">
        <f t="shared" si="5"/>
        <v>0</v>
      </c>
      <c r="S17" s="160">
        <f t="shared" si="6"/>
        <v>102</v>
      </c>
      <c r="T17" s="153"/>
      <c r="U17" s="158">
        <f t="shared" si="7"/>
        <v>0</v>
      </c>
      <c r="V17" s="158"/>
      <c r="W17" s="158">
        <f t="shared" si="8"/>
        <v>0</v>
      </c>
      <c r="X17" s="158"/>
      <c r="Y17" s="158">
        <f t="shared" si="9"/>
        <v>0</v>
      </c>
      <c r="Z17" s="158"/>
      <c r="AA17" s="158">
        <f t="shared" si="10"/>
        <v>0</v>
      </c>
      <c r="AB17" s="160">
        <f t="shared" si="11"/>
        <v>0</v>
      </c>
      <c r="AC17" s="153"/>
      <c r="AD17" s="158"/>
      <c r="AE17" s="160"/>
      <c r="AF17" s="153">
        <v>1</v>
      </c>
      <c r="AG17" s="158">
        <f t="shared" si="12"/>
        <v>12</v>
      </c>
      <c r="AH17" s="158"/>
      <c r="AI17" s="158">
        <f t="shared" si="13"/>
        <v>0</v>
      </c>
      <c r="AJ17" s="158"/>
      <c r="AK17" s="158">
        <f t="shared" si="14"/>
        <v>0</v>
      </c>
      <c r="AL17" s="158"/>
      <c r="AM17" s="158">
        <f t="shared" si="15"/>
        <v>0</v>
      </c>
      <c r="AN17" s="158"/>
      <c r="AO17" s="158">
        <f t="shared" si="16"/>
        <v>0</v>
      </c>
      <c r="AP17" s="158"/>
      <c r="AQ17" s="158">
        <f t="shared" si="17"/>
        <v>0</v>
      </c>
      <c r="AR17" s="158"/>
      <c r="AS17" s="158">
        <f t="shared" si="18"/>
        <v>0</v>
      </c>
      <c r="AT17" s="158">
        <f t="shared" si="19"/>
        <v>0</v>
      </c>
      <c r="AU17" s="160">
        <f t="shared" si="20"/>
        <v>12</v>
      </c>
      <c r="AV17" s="161">
        <f t="shared" si="21"/>
        <v>114</v>
      </c>
    </row>
    <row r="18" spans="1:48" s="89" customFormat="1" ht="14.4">
      <c r="A18" s="153">
        <v>14</v>
      </c>
      <c r="B18" s="154" t="s">
        <v>303</v>
      </c>
      <c r="C18" s="155">
        <v>24402</v>
      </c>
      <c r="D18" s="156" t="s">
        <v>67</v>
      </c>
      <c r="E18" s="170" t="s">
        <v>29</v>
      </c>
      <c r="F18" s="154" t="s">
        <v>165</v>
      </c>
      <c r="G18" s="157">
        <v>7</v>
      </c>
      <c r="H18" s="158">
        <f t="shared" si="0"/>
        <v>42</v>
      </c>
      <c r="I18" s="158"/>
      <c r="J18" s="158">
        <f t="shared" si="1"/>
        <v>0</v>
      </c>
      <c r="K18" s="158">
        <v>17</v>
      </c>
      <c r="L18" s="158">
        <f t="shared" si="2"/>
        <v>38</v>
      </c>
      <c r="M18" s="159">
        <v>3</v>
      </c>
      <c r="N18" s="158">
        <f t="shared" si="3"/>
        <v>9</v>
      </c>
      <c r="O18" s="159">
        <v>5</v>
      </c>
      <c r="P18" s="159">
        <f t="shared" si="4"/>
        <v>10</v>
      </c>
      <c r="Q18" s="159"/>
      <c r="R18" s="159">
        <f t="shared" si="5"/>
        <v>0</v>
      </c>
      <c r="S18" s="160">
        <f t="shared" si="6"/>
        <v>99</v>
      </c>
      <c r="T18" s="153"/>
      <c r="U18" s="158">
        <f t="shared" si="7"/>
        <v>0</v>
      </c>
      <c r="V18" s="158"/>
      <c r="W18" s="158">
        <f t="shared" si="8"/>
        <v>0</v>
      </c>
      <c r="X18" s="158">
        <v>1</v>
      </c>
      <c r="Y18" s="158">
        <f t="shared" si="9"/>
        <v>3</v>
      </c>
      <c r="Z18" s="158"/>
      <c r="AA18" s="158">
        <f t="shared" si="10"/>
        <v>0</v>
      </c>
      <c r="AB18" s="160">
        <f t="shared" si="11"/>
        <v>3</v>
      </c>
      <c r="AC18" s="153"/>
      <c r="AD18" s="158"/>
      <c r="AE18" s="160"/>
      <c r="AF18" s="153">
        <v>1</v>
      </c>
      <c r="AG18" s="158">
        <f t="shared" si="12"/>
        <v>12</v>
      </c>
      <c r="AH18" s="158"/>
      <c r="AI18" s="158">
        <f t="shared" si="13"/>
        <v>0</v>
      </c>
      <c r="AJ18" s="158"/>
      <c r="AK18" s="158">
        <f t="shared" si="14"/>
        <v>0</v>
      </c>
      <c r="AL18" s="158"/>
      <c r="AM18" s="158">
        <f t="shared" si="15"/>
        <v>0</v>
      </c>
      <c r="AN18" s="158"/>
      <c r="AO18" s="158">
        <f t="shared" si="16"/>
        <v>0</v>
      </c>
      <c r="AP18" s="158"/>
      <c r="AQ18" s="158">
        <f t="shared" si="17"/>
        <v>0</v>
      </c>
      <c r="AR18" s="158"/>
      <c r="AS18" s="158">
        <f t="shared" si="18"/>
        <v>0</v>
      </c>
      <c r="AT18" s="158">
        <f t="shared" si="19"/>
        <v>0</v>
      </c>
      <c r="AU18" s="160">
        <f t="shared" si="20"/>
        <v>12</v>
      </c>
      <c r="AV18" s="161">
        <f t="shared" si="21"/>
        <v>114</v>
      </c>
    </row>
    <row r="19" spans="1:48" s="89" customFormat="1" ht="14.4">
      <c r="A19" s="153">
        <v>15</v>
      </c>
      <c r="B19" s="154" t="s">
        <v>185</v>
      </c>
      <c r="C19" s="155">
        <v>23545</v>
      </c>
      <c r="D19" s="156" t="s">
        <v>67</v>
      </c>
      <c r="E19" s="170" t="s">
        <v>29</v>
      </c>
      <c r="F19" s="154" t="s">
        <v>165</v>
      </c>
      <c r="G19" s="157">
        <v>9</v>
      </c>
      <c r="H19" s="158">
        <f t="shared" si="0"/>
        <v>54</v>
      </c>
      <c r="I19" s="158"/>
      <c r="J19" s="158">
        <f t="shared" si="1"/>
        <v>0</v>
      </c>
      <c r="K19" s="158">
        <v>16</v>
      </c>
      <c r="L19" s="158">
        <f t="shared" si="2"/>
        <v>36</v>
      </c>
      <c r="M19" s="159"/>
      <c r="N19" s="158">
        <f t="shared" si="3"/>
        <v>0</v>
      </c>
      <c r="O19" s="159">
        <v>3</v>
      </c>
      <c r="P19" s="159">
        <f t="shared" si="4"/>
        <v>6</v>
      </c>
      <c r="Q19" s="159"/>
      <c r="R19" s="159">
        <f t="shared" si="5"/>
        <v>0</v>
      </c>
      <c r="S19" s="160">
        <f t="shared" si="6"/>
        <v>96</v>
      </c>
      <c r="T19" s="153"/>
      <c r="U19" s="158">
        <f t="shared" si="7"/>
        <v>0</v>
      </c>
      <c r="V19" s="158"/>
      <c r="W19" s="158">
        <f t="shared" si="8"/>
        <v>0</v>
      </c>
      <c r="X19" s="158"/>
      <c r="Y19" s="158">
        <f t="shared" si="9"/>
        <v>0</v>
      </c>
      <c r="Z19" s="158"/>
      <c r="AA19" s="158">
        <f t="shared" si="10"/>
        <v>0</v>
      </c>
      <c r="AB19" s="160">
        <f t="shared" si="11"/>
        <v>0</v>
      </c>
      <c r="AC19" s="153"/>
      <c r="AD19" s="158"/>
      <c r="AE19" s="160"/>
      <c r="AF19" s="153">
        <v>1</v>
      </c>
      <c r="AG19" s="158">
        <f t="shared" si="12"/>
        <v>12</v>
      </c>
      <c r="AH19" s="158"/>
      <c r="AI19" s="158">
        <f t="shared" si="13"/>
        <v>0</v>
      </c>
      <c r="AJ19" s="158"/>
      <c r="AK19" s="158">
        <f t="shared" si="14"/>
        <v>0</v>
      </c>
      <c r="AL19" s="158"/>
      <c r="AM19" s="158">
        <f t="shared" si="15"/>
        <v>0</v>
      </c>
      <c r="AN19" s="158">
        <v>1</v>
      </c>
      <c r="AO19" s="158">
        <f t="shared" si="16"/>
        <v>5</v>
      </c>
      <c r="AP19" s="158"/>
      <c r="AQ19" s="158">
        <f t="shared" si="17"/>
        <v>0</v>
      </c>
      <c r="AR19" s="158"/>
      <c r="AS19" s="158">
        <f t="shared" si="18"/>
        <v>0</v>
      </c>
      <c r="AT19" s="158">
        <f t="shared" si="19"/>
        <v>5</v>
      </c>
      <c r="AU19" s="160">
        <f t="shared" si="20"/>
        <v>17</v>
      </c>
      <c r="AV19" s="161">
        <f t="shared" si="21"/>
        <v>113</v>
      </c>
    </row>
    <row r="20" spans="1:48" s="89" customFormat="1" ht="14.4">
      <c r="A20" s="153">
        <v>16</v>
      </c>
      <c r="B20" s="154" t="s">
        <v>170</v>
      </c>
      <c r="C20" s="155">
        <v>23829</v>
      </c>
      <c r="D20" s="156" t="s">
        <v>67</v>
      </c>
      <c r="E20" s="170" t="s">
        <v>29</v>
      </c>
      <c r="F20" s="154" t="s">
        <v>165</v>
      </c>
      <c r="G20" s="157">
        <v>9</v>
      </c>
      <c r="H20" s="158">
        <f t="shared" si="0"/>
        <v>54</v>
      </c>
      <c r="I20" s="158"/>
      <c r="J20" s="158">
        <f t="shared" si="1"/>
        <v>0</v>
      </c>
      <c r="K20" s="158">
        <v>16</v>
      </c>
      <c r="L20" s="158">
        <f t="shared" si="2"/>
        <v>36</v>
      </c>
      <c r="M20" s="159"/>
      <c r="N20" s="158">
        <f t="shared" si="3"/>
        <v>0</v>
      </c>
      <c r="O20" s="159">
        <v>5</v>
      </c>
      <c r="P20" s="159">
        <f t="shared" si="4"/>
        <v>10</v>
      </c>
      <c r="Q20" s="159"/>
      <c r="R20" s="159">
        <f t="shared" si="5"/>
        <v>0</v>
      </c>
      <c r="S20" s="160">
        <f t="shared" si="6"/>
        <v>100</v>
      </c>
      <c r="T20" s="153"/>
      <c r="U20" s="158">
        <f t="shared" si="7"/>
        <v>0</v>
      </c>
      <c r="V20" s="158"/>
      <c r="W20" s="158">
        <f t="shared" si="8"/>
        <v>0</v>
      </c>
      <c r="X20" s="158"/>
      <c r="Y20" s="158">
        <f t="shared" si="9"/>
        <v>0</v>
      </c>
      <c r="Z20" s="158"/>
      <c r="AA20" s="158">
        <f t="shared" si="10"/>
        <v>0</v>
      </c>
      <c r="AB20" s="160">
        <f t="shared" si="11"/>
        <v>0</v>
      </c>
      <c r="AC20" s="153"/>
      <c r="AD20" s="158"/>
      <c r="AE20" s="160"/>
      <c r="AF20" s="153">
        <v>1</v>
      </c>
      <c r="AG20" s="158">
        <f t="shared" si="12"/>
        <v>12</v>
      </c>
      <c r="AH20" s="158"/>
      <c r="AI20" s="158">
        <f t="shared" si="13"/>
        <v>0</v>
      </c>
      <c r="AJ20" s="158"/>
      <c r="AK20" s="158">
        <f t="shared" si="14"/>
        <v>0</v>
      </c>
      <c r="AL20" s="158"/>
      <c r="AM20" s="158">
        <f t="shared" si="15"/>
        <v>0</v>
      </c>
      <c r="AN20" s="158"/>
      <c r="AO20" s="158">
        <f t="shared" si="16"/>
        <v>0</v>
      </c>
      <c r="AP20" s="158"/>
      <c r="AQ20" s="158">
        <f t="shared" si="17"/>
        <v>0</v>
      </c>
      <c r="AR20" s="158"/>
      <c r="AS20" s="158">
        <f t="shared" si="18"/>
        <v>0</v>
      </c>
      <c r="AT20" s="158">
        <f t="shared" si="19"/>
        <v>0</v>
      </c>
      <c r="AU20" s="160">
        <f t="shared" si="20"/>
        <v>12</v>
      </c>
      <c r="AV20" s="161">
        <f t="shared" si="21"/>
        <v>112</v>
      </c>
    </row>
    <row r="21" spans="1:48" s="90" customFormat="1" ht="14.4">
      <c r="A21" s="153">
        <v>17</v>
      </c>
      <c r="B21" s="154" t="s">
        <v>350</v>
      </c>
      <c r="C21" s="172">
        <v>23169</v>
      </c>
      <c r="D21" s="154" t="s">
        <v>67</v>
      </c>
      <c r="E21" s="154" t="s">
        <v>29</v>
      </c>
      <c r="F21" s="154" t="s">
        <v>165</v>
      </c>
      <c r="G21" s="157">
        <v>7</v>
      </c>
      <c r="H21" s="158">
        <f t="shared" si="0"/>
        <v>42</v>
      </c>
      <c r="I21" s="158"/>
      <c r="J21" s="158">
        <f t="shared" si="1"/>
        <v>0</v>
      </c>
      <c r="K21" s="158">
        <v>16</v>
      </c>
      <c r="L21" s="158">
        <f t="shared" si="2"/>
        <v>36</v>
      </c>
      <c r="M21" s="159"/>
      <c r="N21" s="158">
        <f t="shared" si="3"/>
        <v>0</v>
      </c>
      <c r="O21" s="159">
        <v>5</v>
      </c>
      <c r="P21" s="159">
        <f t="shared" si="4"/>
        <v>10</v>
      </c>
      <c r="Q21" s="159"/>
      <c r="R21" s="159">
        <f t="shared" si="5"/>
        <v>0</v>
      </c>
      <c r="S21" s="160">
        <f t="shared" si="6"/>
        <v>88</v>
      </c>
      <c r="T21" s="153"/>
      <c r="U21" s="158">
        <f t="shared" si="7"/>
        <v>0</v>
      </c>
      <c r="V21" s="158"/>
      <c r="W21" s="158">
        <f t="shared" si="8"/>
        <v>0</v>
      </c>
      <c r="X21" s="158">
        <v>1</v>
      </c>
      <c r="Y21" s="158">
        <f t="shared" si="9"/>
        <v>3</v>
      </c>
      <c r="Z21" s="158"/>
      <c r="AA21" s="158">
        <f t="shared" si="10"/>
        <v>0</v>
      </c>
      <c r="AB21" s="160">
        <f t="shared" si="11"/>
        <v>3</v>
      </c>
      <c r="AC21" s="153"/>
      <c r="AD21" s="158"/>
      <c r="AE21" s="160"/>
      <c r="AF21" s="153">
        <v>1</v>
      </c>
      <c r="AG21" s="158">
        <f t="shared" si="12"/>
        <v>12</v>
      </c>
      <c r="AH21" s="158"/>
      <c r="AI21" s="158">
        <f t="shared" si="13"/>
        <v>0</v>
      </c>
      <c r="AJ21" s="158"/>
      <c r="AK21" s="158">
        <f t="shared" si="14"/>
        <v>0</v>
      </c>
      <c r="AL21" s="158"/>
      <c r="AM21" s="158">
        <f t="shared" si="15"/>
        <v>0</v>
      </c>
      <c r="AN21" s="158"/>
      <c r="AO21" s="158">
        <f t="shared" si="16"/>
        <v>0</v>
      </c>
      <c r="AP21" s="158"/>
      <c r="AQ21" s="158">
        <f t="shared" si="17"/>
        <v>0</v>
      </c>
      <c r="AR21" s="158"/>
      <c r="AS21" s="158">
        <f t="shared" si="18"/>
        <v>0</v>
      </c>
      <c r="AT21" s="158">
        <f t="shared" si="19"/>
        <v>0</v>
      </c>
      <c r="AU21" s="160">
        <f t="shared" si="20"/>
        <v>12</v>
      </c>
      <c r="AV21" s="161">
        <f t="shared" si="21"/>
        <v>103</v>
      </c>
    </row>
  </sheetData>
  <mergeCells count="9">
    <mergeCell ref="A2:AV2"/>
    <mergeCell ref="A1:AV1"/>
    <mergeCell ref="AV3:AV4"/>
    <mergeCell ref="C4:D4"/>
    <mergeCell ref="G3:S3"/>
    <mergeCell ref="T3:AB3"/>
    <mergeCell ref="AC3:AE3"/>
    <mergeCell ref="AF3:AU3"/>
    <mergeCell ref="A3:D3"/>
  </mergeCells>
  <phoneticPr fontId="0" type="noConversion"/>
  <pageMargins left="0" right="0" top="0.98425196850393704" bottom="0.98425196850393704" header="0.51181102362204722" footer="0.51181102362204722"/>
  <pageSetup paperSize="9" scale="55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V13"/>
  <sheetViews>
    <sheetView zoomScale="85" zoomScaleNormal="85" workbookViewId="0">
      <selection activeCell="B9" sqref="B9:AV13"/>
    </sheetView>
  </sheetViews>
  <sheetFormatPr defaultColWidth="9.109375" defaultRowHeight="13.8"/>
  <cols>
    <col min="1" max="1" width="3.5546875" style="1" customWidth="1"/>
    <col min="2" max="2" width="24.5546875" style="1" customWidth="1"/>
    <col min="3" max="3" width="10.44140625" style="1" bestFit="1" customWidth="1"/>
    <col min="4" max="4" width="3.44140625" style="1" customWidth="1"/>
    <col min="5" max="5" width="3.44140625" style="3" customWidth="1"/>
    <col min="6" max="6" width="9.44140625" style="3" bestFit="1" customWidth="1"/>
    <col min="7" max="19" width="4.109375" style="5" customWidth="1"/>
    <col min="20" max="20" width="4.664062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7" width="5" style="5" customWidth="1"/>
    <col min="48" max="48" width="5.109375" style="5" customWidth="1"/>
    <col min="49" max="16384" width="9.109375" style="1"/>
  </cols>
  <sheetData>
    <row r="1" spans="1:48" ht="30" customHeight="1">
      <c r="A1" s="187" t="s">
        <v>324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26.25" customHeight="1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193" t="s">
        <v>340</v>
      </c>
      <c r="B3" s="194"/>
      <c r="C3" s="194"/>
      <c r="D3" s="209"/>
      <c r="E3" s="21"/>
      <c r="F3" s="41"/>
      <c r="G3" s="193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209"/>
      <c r="T3" s="194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s="104" customFormat="1" ht="157.5" customHeight="1">
      <c r="A4" s="91" t="s">
        <v>341</v>
      </c>
      <c r="B4" s="92" t="s">
        <v>0</v>
      </c>
      <c r="C4" s="275" t="s">
        <v>1</v>
      </c>
      <c r="D4" s="276"/>
      <c r="E4" s="92"/>
      <c r="F4" s="93"/>
      <c r="G4" s="94" t="s">
        <v>2</v>
      </c>
      <c r="H4" s="95" t="s">
        <v>3</v>
      </c>
      <c r="I4" s="95" t="s">
        <v>337</v>
      </c>
      <c r="J4" s="95" t="s">
        <v>3</v>
      </c>
      <c r="K4" s="95" t="s">
        <v>4</v>
      </c>
      <c r="L4" s="95" t="s">
        <v>3</v>
      </c>
      <c r="M4" s="95" t="s">
        <v>338</v>
      </c>
      <c r="N4" s="95" t="s">
        <v>3</v>
      </c>
      <c r="O4" s="96" t="s">
        <v>344</v>
      </c>
      <c r="P4" s="95" t="s">
        <v>3</v>
      </c>
      <c r="Q4" s="95" t="s">
        <v>345</v>
      </c>
      <c r="R4" s="95" t="s">
        <v>3</v>
      </c>
      <c r="S4" s="97" t="s">
        <v>5</v>
      </c>
      <c r="T4" s="98" t="s">
        <v>31</v>
      </c>
      <c r="U4" s="99" t="s">
        <v>3</v>
      </c>
      <c r="V4" s="100" t="s">
        <v>7</v>
      </c>
      <c r="W4" s="99" t="s">
        <v>3</v>
      </c>
      <c r="X4" s="98" t="s">
        <v>13</v>
      </c>
      <c r="Y4" s="99" t="s">
        <v>3</v>
      </c>
      <c r="Z4" s="98" t="s">
        <v>14</v>
      </c>
      <c r="AA4" s="99" t="s">
        <v>3</v>
      </c>
      <c r="AB4" s="97" t="s">
        <v>5</v>
      </c>
      <c r="AC4" s="99" t="s">
        <v>8</v>
      </c>
      <c r="AD4" s="99" t="s">
        <v>9</v>
      </c>
      <c r="AE4" s="101" t="s">
        <v>10</v>
      </c>
      <c r="AF4" s="102" t="s">
        <v>15</v>
      </c>
      <c r="AG4" s="99" t="s">
        <v>3</v>
      </c>
      <c r="AH4" s="102" t="s">
        <v>16</v>
      </c>
      <c r="AI4" s="99" t="s">
        <v>3</v>
      </c>
      <c r="AJ4" s="102" t="s">
        <v>17</v>
      </c>
      <c r="AK4" s="99" t="s">
        <v>3</v>
      </c>
      <c r="AL4" s="102" t="s">
        <v>18</v>
      </c>
      <c r="AM4" s="99" t="s">
        <v>3</v>
      </c>
      <c r="AN4" s="102" t="s">
        <v>19</v>
      </c>
      <c r="AO4" s="99" t="s">
        <v>3</v>
      </c>
      <c r="AP4" s="102" t="s">
        <v>20</v>
      </c>
      <c r="AQ4" s="99" t="s">
        <v>3</v>
      </c>
      <c r="AR4" s="102" t="s">
        <v>21</v>
      </c>
      <c r="AS4" s="99" t="s">
        <v>3</v>
      </c>
      <c r="AT4" s="103" t="s">
        <v>25</v>
      </c>
      <c r="AU4" s="97" t="s">
        <v>22</v>
      </c>
      <c r="AV4" s="197"/>
    </row>
    <row r="5" spans="1:48" s="89" customFormat="1" ht="14.4">
      <c r="A5" s="153">
        <v>1</v>
      </c>
      <c r="B5" s="154" t="s">
        <v>174</v>
      </c>
      <c r="C5" s="155">
        <v>23186</v>
      </c>
      <c r="D5" s="156" t="s">
        <v>67</v>
      </c>
      <c r="E5" s="170" t="s">
        <v>29</v>
      </c>
      <c r="F5" s="171" t="s">
        <v>175</v>
      </c>
      <c r="G5" s="153">
        <v>9</v>
      </c>
      <c r="H5" s="158">
        <f t="shared" ref="H5:H13" si="0">G5*6</f>
        <v>54</v>
      </c>
      <c r="I5" s="158"/>
      <c r="J5" s="158">
        <f t="shared" ref="J5:J13" si="1">I5*6</f>
        <v>0</v>
      </c>
      <c r="K5" s="158">
        <v>18</v>
      </c>
      <c r="L5" s="158">
        <f t="shared" ref="L5:L13" si="2">IF(K5&gt;4,K5*2+4,K5*3)</f>
        <v>40</v>
      </c>
      <c r="M5" s="159"/>
      <c r="N5" s="158">
        <f t="shared" ref="N5:N13" si="3">IF(M5&gt;4,M5*2+4,M5*3)</f>
        <v>0</v>
      </c>
      <c r="O5" s="159">
        <v>5</v>
      </c>
      <c r="P5" s="159">
        <f t="shared" ref="P5:P13" si="4">O5*2</f>
        <v>10</v>
      </c>
      <c r="Q5" s="159"/>
      <c r="R5" s="159">
        <f t="shared" ref="R5:R13" si="5">Q5*1</f>
        <v>0</v>
      </c>
      <c r="S5" s="160">
        <f t="shared" ref="S5:S13" si="6">H5+J5+L5+N5+P5+R5</f>
        <v>104</v>
      </c>
      <c r="T5" s="157"/>
      <c r="U5" s="158">
        <f t="shared" ref="U5:U13" si="7">IF(T5=0,0,6)</f>
        <v>0</v>
      </c>
      <c r="V5" s="158"/>
      <c r="W5" s="158">
        <f t="shared" ref="W5:W13" si="8">V5*4</f>
        <v>0</v>
      </c>
      <c r="X5" s="158"/>
      <c r="Y5" s="158">
        <f t="shared" ref="Y5:Y13" si="9">X5*3</f>
        <v>0</v>
      </c>
      <c r="Z5" s="158"/>
      <c r="AA5" s="158">
        <f t="shared" ref="AA5:AA13" si="10">IF(Z5=0,0,6)</f>
        <v>0</v>
      </c>
      <c r="AB5" s="160">
        <f t="shared" ref="AB5:AB13" si="11">U5+W5+Y5+AA5</f>
        <v>0</v>
      </c>
      <c r="AC5" s="153"/>
      <c r="AD5" s="158"/>
      <c r="AE5" s="160"/>
      <c r="AF5" s="153">
        <v>1</v>
      </c>
      <c r="AG5" s="158">
        <f t="shared" ref="AG5:AG13" si="12">AF5*12</f>
        <v>12</v>
      </c>
      <c r="AH5" s="158">
        <v>1</v>
      </c>
      <c r="AI5" s="158">
        <f t="shared" ref="AI5:AI13" si="13">AH5*5</f>
        <v>5</v>
      </c>
      <c r="AJ5" s="158"/>
      <c r="AK5" s="158">
        <f t="shared" ref="AK5:AK13" si="14">AJ5*3</f>
        <v>0</v>
      </c>
      <c r="AL5" s="158">
        <v>1</v>
      </c>
      <c r="AM5" s="158">
        <f t="shared" ref="AM5:AM13" si="15">AL5*1</f>
        <v>1</v>
      </c>
      <c r="AN5" s="158">
        <v>1</v>
      </c>
      <c r="AO5" s="158">
        <f t="shared" ref="AO5:AO13" si="16">AN5*5</f>
        <v>5</v>
      </c>
      <c r="AP5" s="158"/>
      <c r="AQ5" s="158">
        <f t="shared" ref="AQ5:AQ13" si="17">AP5*5</f>
        <v>0</v>
      </c>
      <c r="AR5" s="158"/>
      <c r="AS5" s="158">
        <f t="shared" ref="AS5:AS13" si="18">AR5*1</f>
        <v>0</v>
      </c>
      <c r="AT5" s="158">
        <f t="shared" ref="AT5:AT13" si="19">IF(AI5+AK5+AM5+AO5+AQ5+AS5&gt;10,10,AI5+AK5+AM5+AO5+AQ5+AS5)</f>
        <v>10</v>
      </c>
      <c r="AU5" s="160">
        <f t="shared" ref="AU5:AU13" si="20">AG5+AT5</f>
        <v>22</v>
      </c>
      <c r="AV5" s="161">
        <f t="shared" ref="AV5:AV13" si="21">S5+AB5+AU5</f>
        <v>126</v>
      </c>
    </row>
    <row r="6" spans="1:48" s="89" customFormat="1" ht="14.4">
      <c r="A6" s="153">
        <v>2</v>
      </c>
      <c r="B6" s="154" t="s">
        <v>177</v>
      </c>
      <c r="C6" s="155">
        <v>24284</v>
      </c>
      <c r="D6" s="156" t="s">
        <v>67</v>
      </c>
      <c r="E6" s="170" t="s">
        <v>29</v>
      </c>
      <c r="F6" s="171" t="s">
        <v>175</v>
      </c>
      <c r="G6" s="153">
        <v>9</v>
      </c>
      <c r="H6" s="158">
        <f t="shared" si="0"/>
        <v>54</v>
      </c>
      <c r="I6" s="158"/>
      <c r="J6" s="158">
        <f t="shared" si="1"/>
        <v>0</v>
      </c>
      <c r="K6" s="158">
        <v>19</v>
      </c>
      <c r="L6" s="158">
        <f t="shared" si="2"/>
        <v>42</v>
      </c>
      <c r="M6" s="159"/>
      <c r="N6" s="158">
        <f t="shared" si="3"/>
        <v>0</v>
      </c>
      <c r="O6" s="159">
        <v>5</v>
      </c>
      <c r="P6" s="159">
        <f t="shared" si="4"/>
        <v>10</v>
      </c>
      <c r="Q6" s="159"/>
      <c r="R6" s="159">
        <f t="shared" si="5"/>
        <v>0</v>
      </c>
      <c r="S6" s="160">
        <f t="shared" si="6"/>
        <v>106</v>
      </c>
      <c r="T6" s="157"/>
      <c r="U6" s="158">
        <f t="shared" si="7"/>
        <v>0</v>
      </c>
      <c r="V6" s="158"/>
      <c r="W6" s="158">
        <f t="shared" si="8"/>
        <v>0</v>
      </c>
      <c r="X6" s="158"/>
      <c r="Y6" s="158">
        <f t="shared" si="9"/>
        <v>0</v>
      </c>
      <c r="Z6" s="158"/>
      <c r="AA6" s="158">
        <f t="shared" si="10"/>
        <v>0</v>
      </c>
      <c r="AB6" s="160">
        <f t="shared" si="11"/>
        <v>0</v>
      </c>
      <c r="AC6" s="153"/>
      <c r="AD6" s="158"/>
      <c r="AE6" s="160" t="s">
        <v>87</v>
      </c>
      <c r="AF6" s="153">
        <v>1</v>
      </c>
      <c r="AG6" s="158">
        <f t="shared" si="12"/>
        <v>12</v>
      </c>
      <c r="AH6" s="158"/>
      <c r="AI6" s="158">
        <f t="shared" si="13"/>
        <v>0</v>
      </c>
      <c r="AJ6" s="158"/>
      <c r="AK6" s="158">
        <f t="shared" si="14"/>
        <v>0</v>
      </c>
      <c r="AL6" s="158"/>
      <c r="AM6" s="158">
        <f t="shared" si="15"/>
        <v>0</v>
      </c>
      <c r="AN6" s="158">
        <v>1</v>
      </c>
      <c r="AO6" s="158">
        <f t="shared" si="16"/>
        <v>5</v>
      </c>
      <c r="AP6" s="158"/>
      <c r="AQ6" s="158">
        <f t="shared" si="17"/>
        <v>0</v>
      </c>
      <c r="AR6" s="158"/>
      <c r="AS6" s="158">
        <f t="shared" si="18"/>
        <v>0</v>
      </c>
      <c r="AT6" s="158">
        <f t="shared" si="19"/>
        <v>5</v>
      </c>
      <c r="AU6" s="160">
        <f t="shared" si="20"/>
        <v>17</v>
      </c>
      <c r="AV6" s="161">
        <f t="shared" si="21"/>
        <v>123</v>
      </c>
    </row>
    <row r="7" spans="1:48" s="89" customFormat="1" ht="14.4">
      <c r="A7" s="153">
        <v>3</v>
      </c>
      <c r="B7" s="154" t="s">
        <v>176</v>
      </c>
      <c r="C7" s="155">
        <v>21189</v>
      </c>
      <c r="D7" s="156" t="s">
        <v>140</v>
      </c>
      <c r="E7" s="170" t="s">
        <v>29</v>
      </c>
      <c r="F7" s="171" t="s">
        <v>175</v>
      </c>
      <c r="G7" s="153">
        <v>9</v>
      </c>
      <c r="H7" s="158">
        <f t="shared" si="0"/>
        <v>54</v>
      </c>
      <c r="I7" s="158"/>
      <c r="J7" s="158">
        <f t="shared" si="1"/>
        <v>0</v>
      </c>
      <c r="K7" s="158">
        <v>19</v>
      </c>
      <c r="L7" s="158">
        <f t="shared" si="2"/>
        <v>42</v>
      </c>
      <c r="M7" s="159"/>
      <c r="N7" s="158">
        <f t="shared" si="3"/>
        <v>0</v>
      </c>
      <c r="O7" s="159">
        <v>5</v>
      </c>
      <c r="P7" s="159">
        <f t="shared" si="4"/>
        <v>10</v>
      </c>
      <c r="Q7" s="159"/>
      <c r="R7" s="159">
        <f t="shared" si="5"/>
        <v>0</v>
      </c>
      <c r="S7" s="160">
        <f t="shared" si="6"/>
        <v>106</v>
      </c>
      <c r="T7" s="157"/>
      <c r="U7" s="158">
        <f t="shared" si="7"/>
        <v>0</v>
      </c>
      <c r="V7" s="158"/>
      <c r="W7" s="158">
        <f t="shared" si="8"/>
        <v>0</v>
      </c>
      <c r="X7" s="158"/>
      <c r="Y7" s="158">
        <f t="shared" si="9"/>
        <v>0</v>
      </c>
      <c r="Z7" s="158"/>
      <c r="AA7" s="158">
        <f t="shared" si="10"/>
        <v>0</v>
      </c>
      <c r="AB7" s="160">
        <f t="shared" si="11"/>
        <v>0</v>
      </c>
      <c r="AC7" s="153"/>
      <c r="AD7" s="158"/>
      <c r="AE7" s="160" t="s">
        <v>87</v>
      </c>
      <c r="AF7" s="153">
        <v>1</v>
      </c>
      <c r="AG7" s="158">
        <f t="shared" si="12"/>
        <v>12</v>
      </c>
      <c r="AH7" s="158"/>
      <c r="AI7" s="158">
        <f t="shared" si="13"/>
        <v>0</v>
      </c>
      <c r="AJ7" s="158">
        <v>1</v>
      </c>
      <c r="AK7" s="158">
        <f t="shared" si="14"/>
        <v>3</v>
      </c>
      <c r="AL7" s="158"/>
      <c r="AM7" s="158">
        <f t="shared" si="15"/>
        <v>0</v>
      </c>
      <c r="AN7" s="158"/>
      <c r="AO7" s="158">
        <f t="shared" si="16"/>
        <v>0</v>
      </c>
      <c r="AP7" s="158"/>
      <c r="AQ7" s="158">
        <f t="shared" si="17"/>
        <v>0</v>
      </c>
      <c r="AR7" s="158"/>
      <c r="AS7" s="158">
        <f t="shared" si="18"/>
        <v>0</v>
      </c>
      <c r="AT7" s="158">
        <f t="shared" si="19"/>
        <v>3</v>
      </c>
      <c r="AU7" s="160">
        <f t="shared" si="20"/>
        <v>15</v>
      </c>
      <c r="AV7" s="161">
        <f t="shared" si="21"/>
        <v>121</v>
      </c>
    </row>
    <row r="8" spans="1:48" s="89" customFormat="1" ht="14.4">
      <c r="A8" s="153">
        <v>4</v>
      </c>
      <c r="B8" s="154" t="s">
        <v>179</v>
      </c>
      <c r="C8" s="155">
        <v>22487</v>
      </c>
      <c r="D8" s="156" t="s">
        <v>67</v>
      </c>
      <c r="E8" s="170" t="s">
        <v>29</v>
      </c>
      <c r="F8" s="171" t="s">
        <v>175</v>
      </c>
      <c r="G8" s="153">
        <v>9</v>
      </c>
      <c r="H8" s="158">
        <f t="shared" si="0"/>
        <v>54</v>
      </c>
      <c r="I8" s="158"/>
      <c r="J8" s="158">
        <f t="shared" si="1"/>
        <v>0</v>
      </c>
      <c r="K8" s="158">
        <v>19</v>
      </c>
      <c r="L8" s="158">
        <f t="shared" si="2"/>
        <v>42</v>
      </c>
      <c r="M8" s="159"/>
      <c r="N8" s="158">
        <f t="shared" si="3"/>
        <v>0</v>
      </c>
      <c r="O8" s="159">
        <v>5</v>
      </c>
      <c r="P8" s="159">
        <f t="shared" si="4"/>
        <v>10</v>
      </c>
      <c r="Q8" s="159"/>
      <c r="R8" s="159">
        <f t="shared" si="5"/>
        <v>0</v>
      </c>
      <c r="S8" s="160">
        <f t="shared" si="6"/>
        <v>106</v>
      </c>
      <c r="T8" s="157"/>
      <c r="U8" s="158">
        <f t="shared" si="7"/>
        <v>0</v>
      </c>
      <c r="V8" s="158"/>
      <c r="W8" s="158">
        <f t="shared" si="8"/>
        <v>0</v>
      </c>
      <c r="X8" s="158">
        <v>1</v>
      </c>
      <c r="Y8" s="158">
        <f t="shared" si="9"/>
        <v>3</v>
      </c>
      <c r="Z8" s="158"/>
      <c r="AA8" s="158">
        <f t="shared" si="10"/>
        <v>0</v>
      </c>
      <c r="AB8" s="160">
        <f t="shared" si="11"/>
        <v>3</v>
      </c>
      <c r="AC8" s="153"/>
      <c r="AD8" s="158"/>
      <c r="AE8" s="160" t="s">
        <v>87</v>
      </c>
      <c r="AF8" s="153">
        <v>1</v>
      </c>
      <c r="AG8" s="158">
        <f t="shared" si="12"/>
        <v>12</v>
      </c>
      <c r="AH8" s="158"/>
      <c r="AI8" s="158">
        <f t="shared" si="13"/>
        <v>0</v>
      </c>
      <c r="AJ8" s="158"/>
      <c r="AK8" s="158">
        <f t="shared" si="14"/>
        <v>0</v>
      </c>
      <c r="AL8" s="158"/>
      <c r="AM8" s="158">
        <f t="shared" si="15"/>
        <v>0</v>
      </c>
      <c r="AN8" s="158"/>
      <c r="AO8" s="158">
        <f t="shared" si="16"/>
        <v>0</v>
      </c>
      <c r="AP8" s="158"/>
      <c r="AQ8" s="158">
        <f t="shared" si="17"/>
        <v>0</v>
      </c>
      <c r="AR8" s="158"/>
      <c r="AS8" s="158">
        <f t="shared" si="18"/>
        <v>0</v>
      </c>
      <c r="AT8" s="158">
        <f t="shared" si="19"/>
        <v>0</v>
      </c>
      <c r="AU8" s="160">
        <f t="shared" si="20"/>
        <v>12</v>
      </c>
      <c r="AV8" s="161">
        <f t="shared" si="21"/>
        <v>121</v>
      </c>
    </row>
    <row r="9" spans="1:48" s="89" customFormat="1" ht="14.4">
      <c r="A9" s="153">
        <v>5</v>
      </c>
      <c r="B9" s="154" t="s">
        <v>178</v>
      </c>
      <c r="C9" s="155">
        <v>20496</v>
      </c>
      <c r="D9" s="156" t="s">
        <v>67</v>
      </c>
      <c r="E9" s="170" t="s">
        <v>29</v>
      </c>
      <c r="F9" s="171" t="s">
        <v>175</v>
      </c>
      <c r="G9" s="153">
        <v>6</v>
      </c>
      <c r="H9" s="158">
        <f t="shared" si="0"/>
        <v>36</v>
      </c>
      <c r="I9" s="158"/>
      <c r="J9" s="158">
        <f t="shared" si="1"/>
        <v>0</v>
      </c>
      <c r="K9" s="158">
        <v>23</v>
      </c>
      <c r="L9" s="158">
        <f t="shared" si="2"/>
        <v>50</v>
      </c>
      <c r="M9" s="159"/>
      <c r="N9" s="158">
        <f t="shared" si="3"/>
        <v>0</v>
      </c>
      <c r="O9" s="159">
        <v>4</v>
      </c>
      <c r="P9" s="159">
        <f t="shared" si="4"/>
        <v>8</v>
      </c>
      <c r="Q9" s="159"/>
      <c r="R9" s="159">
        <f t="shared" si="5"/>
        <v>0</v>
      </c>
      <c r="S9" s="160">
        <f t="shared" si="6"/>
        <v>94</v>
      </c>
      <c r="T9" s="157"/>
      <c r="U9" s="158">
        <f t="shared" si="7"/>
        <v>0</v>
      </c>
      <c r="V9" s="158"/>
      <c r="W9" s="158">
        <f t="shared" si="8"/>
        <v>0</v>
      </c>
      <c r="X9" s="158"/>
      <c r="Y9" s="158">
        <f t="shared" si="9"/>
        <v>0</v>
      </c>
      <c r="Z9" s="158"/>
      <c r="AA9" s="158">
        <f t="shared" si="10"/>
        <v>0</v>
      </c>
      <c r="AB9" s="160">
        <f t="shared" si="11"/>
        <v>0</v>
      </c>
      <c r="AC9" s="153"/>
      <c r="AD9" s="158"/>
      <c r="AE9" s="160"/>
      <c r="AF9" s="153">
        <v>1</v>
      </c>
      <c r="AG9" s="158">
        <f t="shared" si="12"/>
        <v>12</v>
      </c>
      <c r="AH9" s="158"/>
      <c r="AI9" s="158">
        <f t="shared" si="13"/>
        <v>0</v>
      </c>
      <c r="AJ9" s="158"/>
      <c r="AK9" s="158">
        <f t="shared" si="14"/>
        <v>0</v>
      </c>
      <c r="AL9" s="158"/>
      <c r="AM9" s="158">
        <f t="shared" si="15"/>
        <v>0</v>
      </c>
      <c r="AN9" s="158">
        <v>1</v>
      </c>
      <c r="AO9" s="158">
        <f t="shared" si="16"/>
        <v>5</v>
      </c>
      <c r="AP9" s="158"/>
      <c r="AQ9" s="158">
        <f t="shared" si="17"/>
        <v>0</v>
      </c>
      <c r="AR9" s="158"/>
      <c r="AS9" s="158">
        <f t="shared" si="18"/>
        <v>0</v>
      </c>
      <c r="AT9" s="158">
        <f t="shared" si="19"/>
        <v>5</v>
      </c>
      <c r="AU9" s="160">
        <f t="shared" si="20"/>
        <v>17</v>
      </c>
      <c r="AV9" s="161">
        <f t="shared" si="21"/>
        <v>111</v>
      </c>
    </row>
    <row r="10" spans="1:48" s="89" customFormat="1" ht="14.4">
      <c r="A10" s="153">
        <v>6</v>
      </c>
      <c r="B10" s="154" t="s">
        <v>305</v>
      </c>
      <c r="C10" s="155">
        <v>21550</v>
      </c>
      <c r="D10" s="156" t="s">
        <v>67</v>
      </c>
      <c r="E10" s="170" t="s">
        <v>29</v>
      </c>
      <c r="F10" s="171" t="s">
        <v>175</v>
      </c>
      <c r="G10" s="153">
        <v>7</v>
      </c>
      <c r="H10" s="158">
        <f t="shared" si="0"/>
        <v>42</v>
      </c>
      <c r="I10" s="158"/>
      <c r="J10" s="158">
        <f t="shared" si="1"/>
        <v>0</v>
      </c>
      <c r="K10" s="158">
        <v>18</v>
      </c>
      <c r="L10" s="158">
        <f t="shared" si="2"/>
        <v>40</v>
      </c>
      <c r="M10" s="159"/>
      <c r="N10" s="158">
        <f t="shared" si="3"/>
        <v>0</v>
      </c>
      <c r="O10" s="159">
        <v>5</v>
      </c>
      <c r="P10" s="159">
        <f t="shared" si="4"/>
        <v>10</v>
      </c>
      <c r="Q10" s="159"/>
      <c r="R10" s="159">
        <f t="shared" si="5"/>
        <v>0</v>
      </c>
      <c r="S10" s="160">
        <f t="shared" si="6"/>
        <v>92</v>
      </c>
      <c r="T10" s="157"/>
      <c r="U10" s="158">
        <f t="shared" si="7"/>
        <v>0</v>
      </c>
      <c r="V10" s="158"/>
      <c r="W10" s="158">
        <f t="shared" si="8"/>
        <v>0</v>
      </c>
      <c r="X10" s="158"/>
      <c r="Y10" s="158">
        <f t="shared" si="9"/>
        <v>0</v>
      </c>
      <c r="Z10" s="158"/>
      <c r="AA10" s="158">
        <f t="shared" si="10"/>
        <v>0</v>
      </c>
      <c r="AB10" s="160">
        <f t="shared" si="11"/>
        <v>0</v>
      </c>
      <c r="AC10" s="153"/>
      <c r="AD10" s="158"/>
      <c r="AE10" s="160"/>
      <c r="AF10" s="153">
        <v>1</v>
      </c>
      <c r="AG10" s="158">
        <f t="shared" si="12"/>
        <v>12</v>
      </c>
      <c r="AH10" s="158"/>
      <c r="AI10" s="158">
        <f t="shared" si="13"/>
        <v>0</v>
      </c>
      <c r="AJ10" s="158">
        <v>1</v>
      </c>
      <c r="AK10" s="158">
        <f t="shared" si="14"/>
        <v>3</v>
      </c>
      <c r="AL10" s="158">
        <v>1</v>
      </c>
      <c r="AM10" s="158">
        <f t="shared" si="15"/>
        <v>1</v>
      </c>
      <c r="AN10" s="158"/>
      <c r="AO10" s="158">
        <f t="shared" si="16"/>
        <v>0</v>
      </c>
      <c r="AP10" s="158"/>
      <c r="AQ10" s="158">
        <f t="shared" si="17"/>
        <v>0</v>
      </c>
      <c r="AR10" s="158"/>
      <c r="AS10" s="158">
        <f t="shared" si="18"/>
        <v>0</v>
      </c>
      <c r="AT10" s="158">
        <f t="shared" si="19"/>
        <v>4</v>
      </c>
      <c r="AU10" s="160">
        <f t="shared" si="20"/>
        <v>16</v>
      </c>
      <c r="AV10" s="161">
        <f t="shared" si="21"/>
        <v>108</v>
      </c>
    </row>
    <row r="11" spans="1:48" s="89" customFormat="1" ht="14.4">
      <c r="A11" s="153">
        <v>7</v>
      </c>
      <c r="B11" s="154" t="s">
        <v>181</v>
      </c>
      <c r="C11" s="155">
        <v>23600</v>
      </c>
      <c r="D11" s="156" t="s">
        <v>67</v>
      </c>
      <c r="E11" s="170" t="s">
        <v>29</v>
      </c>
      <c r="F11" s="171" t="s">
        <v>175</v>
      </c>
      <c r="G11" s="153">
        <v>9</v>
      </c>
      <c r="H11" s="158">
        <f t="shared" si="0"/>
        <v>54</v>
      </c>
      <c r="I11" s="158"/>
      <c r="J11" s="158">
        <f t="shared" si="1"/>
        <v>0</v>
      </c>
      <c r="K11" s="158">
        <v>18</v>
      </c>
      <c r="L11" s="158">
        <f t="shared" si="2"/>
        <v>40</v>
      </c>
      <c r="M11" s="159"/>
      <c r="N11" s="158">
        <f t="shared" si="3"/>
        <v>0</v>
      </c>
      <c r="O11" s="159"/>
      <c r="P11" s="159">
        <f t="shared" si="4"/>
        <v>0</v>
      </c>
      <c r="Q11" s="159"/>
      <c r="R11" s="159">
        <f t="shared" si="5"/>
        <v>0</v>
      </c>
      <c r="S11" s="160">
        <f t="shared" si="6"/>
        <v>94</v>
      </c>
      <c r="T11" s="157"/>
      <c r="U11" s="158">
        <f t="shared" si="7"/>
        <v>0</v>
      </c>
      <c r="V11" s="158"/>
      <c r="W11" s="158">
        <f t="shared" si="8"/>
        <v>0</v>
      </c>
      <c r="X11" s="158"/>
      <c r="Y11" s="158">
        <f t="shared" si="9"/>
        <v>0</v>
      </c>
      <c r="Z11" s="158"/>
      <c r="AA11" s="158">
        <f t="shared" si="10"/>
        <v>0</v>
      </c>
      <c r="AB11" s="160">
        <f t="shared" si="11"/>
        <v>0</v>
      </c>
      <c r="AC11" s="153"/>
      <c r="AD11" s="158"/>
      <c r="AE11" s="160" t="s">
        <v>87</v>
      </c>
      <c r="AF11" s="153">
        <v>1</v>
      </c>
      <c r="AG11" s="158">
        <f t="shared" si="12"/>
        <v>12</v>
      </c>
      <c r="AH11" s="158"/>
      <c r="AI11" s="158">
        <f t="shared" si="13"/>
        <v>0</v>
      </c>
      <c r="AJ11" s="158"/>
      <c r="AK11" s="158">
        <f t="shared" si="14"/>
        <v>0</v>
      </c>
      <c r="AL11" s="158"/>
      <c r="AM11" s="158">
        <f t="shared" si="15"/>
        <v>0</v>
      </c>
      <c r="AN11" s="158"/>
      <c r="AO11" s="158">
        <f t="shared" si="16"/>
        <v>0</v>
      </c>
      <c r="AP11" s="158"/>
      <c r="AQ11" s="158">
        <f t="shared" si="17"/>
        <v>0</v>
      </c>
      <c r="AR11" s="158"/>
      <c r="AS11" s="158">
        <f t="shared" si="18"/>
        <v>0</v>
      </c>
      <c r="AT11" s="158">
        <f t="shared" si="19"/>
        <v>0</v>
      </c>
      <c r="AU11" s="160">
        <f t="shared" si="20"/>
        <v>12</v>
      </c>
      <c r="AV11" s="161">
        <f t="shared" si="21"/>
        <v>106</v>
      </c>
    </row>
    <row r="12" spans="1:48" s="89" customFormat="1" ht="14.25" customHeight="1">
      <c r="A12" s="153">
        <v>8</v>
      </c>
      <c r="B12" s="154" t="s">
        <v>220</v>
      </c>
      <c r="C12" s="155">
        <v>23727</v>
      </c>
      <c r="D12" s="156" t="s">
        <v>67</v>
      </c>
      <c r="E12" s="170" t="s">
        <v>29</v>
      </c>
      <c r="F12" s="171" t="s">
        <v>175</v>
      </c>
      <c r="G12" s="153">
        <v>9</v>
      </c>
      <c r="H12" s="158">
        <f t="shared" si="0"/>
        <v>54</v>
      </c>
      <c r="I12" s="158"/>
      <c r="J12" s="158">
        <f t="shared" si="1"/>
        <v>0</v>
      </c>
      <c r="K12" s="158">
        <v>13</v>
      </c>
      <c r="L12" s="158">
        <f t="shared" si="2"/>
        <v>30</v>
      </c>
      <c r="M12" s="159"/>
      <c r="N12" s="158">
        <f t="shared" si="3"/>
        <v>0</v>
      </c>
      <c r="O12" s="159">
        <v>2</v>
      </c>
      <c r="P12" s="159">
        <f t="shared" si="4"/>
        <v>4</v>
      </c>
      <c r="Q12" s="159"/>
      <c r="R12" s="159">
        <f t="shared" si="5"/>
        <v>0</v>
      </c>
      <c r="S12" s="160">
        <f t="shared" si="6"/>
        <v>88</v>
      </c>
      <c r="T12" s="157"/>
      <c r="U12" s="158">
        <f t="shared" si="7"/>
        <v>0</v>
      </c>
      <c r="V12" s="158"/>
      <c r="W12" s="158">
        <f t="shared" si="8"/>
        <v>0</v>
      </c>
      <c r="X12" s="158">
        <v>1</v>
      </c>
      <c r="Y12" s="158">
        <f t="shared" si="9"/>
        <v>3</v>
      </c>
      <c r="Z12" s="158"/>
      <c r="AA12" s="158">
        <f t="shared" si="10"/>
        <v>0</v>
      </c>
      <c r="AB12" s="160">
        <f t="shared" si="11"/>
        <v>3</v>
      </c>
      <c r="AC12" s="153"/>
      <c r="AD12" s="158"/>
      <c r="AE12" s="160"/>
      <c r="AF12" s="153">
        <v>1</v>
      </c>
      <c r="AG12" s="158">
        <f t="shared" si="12"/>
        <v>12</v>
      </c>
      <c r="AH12" s="158"/>
      <c r="AI12" s="158">
        <f t="shared" si="13"/>
        <v>0</v>
      </c>
      <c r="AJ12" s="158"/>
      <c r="AK12" s="158">
        <f t="shared" si="14"/>
        <v>0</v>
      </c>
      <c r="AL12" s="158">
        <v>2</v>
      </c>
      <c r="AM12" s="158">
        <f t="shared" si="15"/>
        <v>2</v>
      </c>
      <c r="AN12" s="158"/>
      <c r="AO12" s="158">
        <f t="shared" si="16"/>
        <v>0</v>
      </c>
      <c r="AP12" s="158"/>
      <c r="AQ12" s="158">
        <f t="shared" si="17"/>
        <v>0</v>
      </c>
      <c r="AR12" s="158"/>
      <c r="AS12" s="158">
        <f t="shared" si="18"/>
        <v>0</v>
      </c>
      <c r="AT12" s="158">
        <f t="shared" si="19"/>
        <v>2</v>
      </c>
      <c r="AU12" s="160">
        <f t="shared" si="20"/>
        <v>14</v>
      </c>
      <c r="AV12" s="161">
        <f t="shared" si="21"/>
        <v>105</v>
      </c>
    </row>
    <row r="13" spans="1:48" s="89" customFormat="1" ht="15" thickBot="1">
      <c r="A13" s="153">
        <v>9</v>
      </c>
      <c r="B13" s="154" t="s">
        <v>180</v>
      </c>
      <c r="C13" s="155">
        <v>22184</v>
      </c>
      <c r="D13" s="154" t="s">
        <v>67</v>
      </c>
      <c r="E13" s="154" t="s">
        <v>29</v>
      </c>
      <c r="F13" s="171" t="s">
        <v>175</v>
      </c>
      <c r="G13" s="168">
        <v>5</v>
      </c>
      <c r="H13" s="165">
        <f t="shared" si="0"/>
        <v>30</v>
      </c>
      <c r="I13" s="165"/>
      <c r="J13" s="165">
        <f t="shared" si="1"/>
        <v>0</v>
      </c>
      <c r="K13" s="165">
        <v>19</v>
      </c>
      <c r="L13" s="165">
        <f t="shared" si="2"/>
        <v>42</v>
      </c>
      <c r="M13" s="165"/>
      <c r="N13" s="165">
        <f t="shared" si="3"/>
        <v>0</v>
      </c>
      <c r="O13" s="159">
        <v>3</v>
      </c>
      <c r="P13" s="166">
        <f t="shared" si="4"/>
        <v>6</v>
      </c>
      <c r="Q13" s="166"/>
      <c r="R13" s="166">
        <f t="shared" si="5"/>
        <v>0</v>
      </c>
      <c r="S13" s="167">
        <f t="shared" si="6"/>
        <v>78</v>
      </c>
      <c r="T13" s="157"/>
      <c r="U13" s="158">
        <f t="shared" si="7"/>
        <v>0</v>
      </c>
      <c r="V13" s="158"/>
      <c r="W13" s="158">
        <f t="shared" si="8"/>
        <v>0</v>
      </c>
      <c r="X13" s="158"/>
      <c r="Y13" s="158">
        <f t="shared" si="9"/>
        <v>0</v>
      </c>
      <c r="Z13" s="158"/>
      <c r="AA13" s="158">
        <f t="shared" si="10"/>
        <v>0</v>
      </c>
      <c r="AB13" s="158">
        <f t="shared" si="11"/>
        <v>0</v>
      </c>
      <c r="AC13" s="158"/>
      <c r="AD13" s="158"/>
      <c r="AE13" s="158" t="s">
        <v>87</v>
      </c>
      <c r="AF13" s="158">
        <v>1</v>
      </c>
      <c r="AG13" s="158">
        <f t="shared" si="12"/>
        <v>12</v>
      </c>
      <c r="AH13" s="158"/>
      <c r="AI13" s="158">
        <f t="shared" si="13"/>
        <v>0</v>
      </c>
      <c r="AJ13" s="158"/>
      <c r="AK13" s="158">
        <f t="shared" si="14"/>
        <v>0</v>
      </c>
      <c r="AL13" s="158">
        <v>3</v>
      </c>
      <c r="AM13" s="158">
        <f t="shared" si="15"/>
        <v>3</v>
      </c>
      <c r="AN13" s="158"/>
      <c r="AO13" s="158">
        <f t="shared" si="16"/>
        <v>0</v>
      </c>
      <c r="AP13" s="158"/>
      <c r="AQ13" s="158">
        <f t="shared" si="17"/>
        <v>0</v>
      </c>
      <c r="AR13" s="158"/>
      <c r="AS13" s="158">
        <f t="shared" si="18"/>
        <v>0</v>
      </c>
      <c r="AT13" s="158">
        <f t="shared" si="19"/>
        <v>3</v>
      </c>
      <c r="AU13" s="158">
        <f t="shared" si="20"/>
        <v>15</v>
      </c>
      <c r="AV13" s="158">
        <f t="shared" si="21"/>
        <v>93</v>
      </c>
    </row>
  </sheetData>
  <mergeCells count="9">
    <mergeCell ref="A2:AV2"/>
    <mergeCell ref="A1:AV1"/>
    <mergeCell ref="AV3:AV4"/>
    <mergeCell ref="C4:D4"/>
    <mergeCell ref="G3:S3"/>
    <mergeCell ref="T3:AB3"/>
    <mergeCell ref="AC3:AE3"/>
    <mergeCell ref="AF3:AU3"/>
    <mergeCell ref="A3:D3"/>
  </mergeCells>
  <phoneticPr fontId="0" type="noConversion"/>
  <pageMargins left="0" right="0" top="0.98425196850393704" bottom="0.98425196850393704" header="0.51181102362204722" footer="0.51181102362204722"/>
  <pageSetup paperSize="9" scale="59" orientation="landscape" r:id="rId1"/>
  <headerFooter alignWithMargins="0">
    <oddFooter>&amp;A</oddFooter>
  </headerFooter>
  <rowBreaks count="1" manualBreakCount="1">
    <brk id="2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V32"/>
  <sheetViews>
    <sheetView topLeftCell="A4" zoomScale="85" zoomScaleNormal="85" workbookViewId="0">
      <selection activeCell="B5" sqref="B5"/>
    </sheetView>
  </sheetViews>
  <sheetFormatPr defaultColWidth="9.109375" defaultRowHeight="13.8"/>
  <cols>
    <col min="1" max="1" width="4.6640625" style="8" customWidth="1"/>
    <col min="2" max="2" width="27.88671875" style="1" customWidth="1"/>
    <col min="3" max="3" width="9.5546875" style="1" bestFit="1" customWidth="1"/>
    <col min="4" max="4" width="0.109375" style="1" hidden="1" customWidth="1"/>
    <col min="5" max="5" width="3.109375" style="1" bestFit="1" customWidth="1"/>
    <col min="6" max="6" width="3.6640625" style="1" bestFit="1" customWidth="1"/>
    <col min="7" max="7" width="4.6640625" style="5" customWidth="1"/>
    <col min="8" max="19" width="5.5546875" style="5" customWidth="1"/>
    <col min="20" max="20" width="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32" width="5.33203125" style="5" customWidth="1"/>
    <col min="33" max="47" width="5" style="5" customWidth="1"/>
    <col min="48" max="48" width="5.109375" style="5" customWidth="1"/>
    <col min="49" max="16384" width="9.109375" style="1"/>
  </cols>
  <sheetData>
    <row r="1" spans="1:48" ht="23.25" customHeight="1" thickBot="1">
      <c r="A1" s="206" t="s">
        <v>331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8"/>
    </row>
    <row r="2" spans="1:48" ht="37.5" customHeight="1" thickBot="1">
      <c r="A2" s="218" t="s">
        <v>284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20"/>
    </row>
    <row r="3" spans="1:48" ht="27.75" customHeight="1">
      <c r="A3" s="213" t="s">
        <v>340</v>
      </c>
      <c r="B3" s="214"/>
      <c r="C3" s="214"/>
      <c r="D3" s="215"/>
      <c r="E3" s="211"/>
      <c r="F3" s="20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209"/>
      <c r="T3" s="193" t="s">
        <v>11</v>
      </c>
      <c r="U3" s="194"/>
      <c r="V3" s="194"/>
      <c r="W3" s="194"/>
      <c r="X3" s="194"/>
      <c r="Y3" s="194"/>
      <c r="Z3" s="194"/>
      <c r="AA3" s="194"/>
      <c r="AB3" s="209"/>
      <c r="AC3" s="210" t="s">
        <v>12</v>
      </c>
      <c r="AD3" s="203"/>
      <c r="AE3" s="205"/>
      <c r="AF3" s="210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ht="121.5" customHeight="1">
      <c r="A4" s="19" t="s">
        <v>294</v>
      </c>
      <c r="B4" s="10" t="s">
        <v>0</v>
      </c>
      <c r="C4" s="216" t="s">
        <v>1</v>
      </c>
      <c r="D4" s="217"/>
      <c r="E4" s="212"/>
      <c r="F4" s="2"/>
      <c r="G4" s="30" t="s">
        <v>2</v>
      </c>
      <c r="H4" s="31" t="s">
        <v>3</v>
      </c>
      <c r="I4" s="29" t="s">
        <v>337</v>
      </c>
      <c r="J4" s="31" t="s">
        <v>3</v>
      </c>
      <c r="K4" s="31" t="s">
        <v>4</v>
      </c>
      <c r="L4" s="31" t="s">
        <v>3</v>
      </c>
      <c r="M4" s="29" t="s">
        <v>338</v>
      </c>
      <c r="N4" s="31" t="s">
        <v>3</v>
      </c>
      <c r="O4" s="29" t="s">
        <v>344</v>
      </c>
      <c r="P4" s="25" t="s">
        <v>3</v>
      </c>
      <c r="Q4" s="25" t="s">
        <v>345</v>
      </c>
      <c r="R4" s="25" t="s">
        <v>3</v>
      </c>
      <c r="S4" s="32" t="s">
        <v>5</v>
      </c>
      <c r="T4" s="33" t="s">
        <v>31</v>
      </c>
      <c r="U4" s="31" t="s">
        <v>3</v>
      </c>
      <c r="V4" s="34" t="s">
        <v>7</v>
      </c>
      <c r="W4" s="31" t="s">
        <v>3</v>
      </c>
      <c r="X4" s="34" t="s">
        <v>13</v>
      </c>
      <c r="Y4" s="31" t="s">
        <v>3</v>
      </c>
      <c r="Z4" s="35" t="s">
        <v>339</v>
      </c>
      <c r="AA4" s="31" t="s">
        <v>3</v>
      </c>
      <c r="AB4" s="32" t="s">
        <v>5</v>
      </c>
      <c r="AC4" s="36" t="s">
        <v>8</v>
      </c>
      <c r="AD4" s="31" t="s">
        <v>9</v>
      </c>
      <c r="AE4" s="37" t="s">
        <v>10</v>
      </c>
      <c r="AF4" s="38" t="s">
        <v>15</v>
      </c>
      <c r="AG4" s="39" t="s">
        <v>3</v>
      </c>
      <c r="AH4" s="38" t="s">
        <v>16</v>
      </c>
      <c r="AI4" s="39" t="s">
        <v>3</v>
      </c>
      <c r="AJ4" s="38" t="s">
        <v>17</v>
      </c>
      <c r="AK4" s="39" t="s">
        <v>3</v>
      </c>
      <c r="AL4" s="38" t="s">
        <v>18</v>
      </c>
      <c r="AM4" s="39" t="s">
        <v>3</v>
      </c>
      <c r="AN4" s="38" t="s">
        <v>19</v>
      </c>
      <c r="AO4" s="39" t="s">
        <v>3</v>
      </c>
      <c r="AP4" s="38" t="s">
        <v>20</v>
      </c>
      <c r="AQ4" s="39" t="s">
        <v>3</v>
      </c>
      <c r="AR4" s="38" t="s">
        <v>21</v>
      </c>
      <c r="AS4" s="31" t="s">
        <v>3</v>
      </c>
      <c r="AT4" s="40" t="s">
        <v>25</v>
      </c>
      <c r="AU4" s="32" t="s">
        <v>22</v>
      </c>
      <c r="AV4" s="197"/>
    </row>
    <row r="5" spans="1:48" s="87" customFormat="1">
      <c r="A5" s="124">
        <v>1</v>
      </c>
      <c r="B5" s="125" t="s">
        <v>333</v>
      </c>
      <c r="C5" s="126">
        <v>18984</v>
      </c>
      <c r="D5" s="127" t="s">
        <v>36</v>
      </c>
      <c r="E5" s="128" t="s">
        <v>29</v>
      </c>
      <c r="F5" s="125" t="s">
        <v>36</v>
      </c>
      <c r="G5" s="129">
        <v>9</v>
      </c>
      <c r="H5" s="123">
        <f t="shared" ref="H5:H32" si="0">G5*6</f>
        <v>54</v>
      </c>
      <c r="I5" s="123"/>
      <c r="J5" s="123">
        <f t="shared" ref="J5:J32" si="1">I5*6</f>
        <v>0</v>
      </c>
      <c r="K5" s="123">
        <v>27</v>
      </c>
      <c r="L5" s="123">
        <f t="shared" ref="L5:L32" si="2">IF(K5&gt;4,K5*2+4,K5*3)</f>
        <v>58</v>
      </c>
      <c r="M5" s="130"/>
      <c r="N5" s="123">
        <f t="shared" ref="N5:N32" si="3">IF(M5&gt;4,M5*2+4,M5*3)</f>
        <v>0</v>
      </c>
      <c r="O5" s="130">
        <v>5</v>
      </c>
      <c r="P5" s="130">
        <f t="shared" ref="P5:P14" si="4">O5*2</f>
        <v>10</v>
      </c>
      <c r="Q5" s="130"/>
      <c r="R5" s="130">
        <f t="shared" ref="R5:R32" si="5">Q5*1</f>
        <v>0</v>
      </c>
      <c r="S5" s="131">
        <f t="shared" ref="S5:S32" si="6">H5+J5+L5+N5+P5+R5</f>
        <v>122</v>
      </c>
      <c r="T5" s="105"/>
      <c r="U5" s="123">
        <f t="shared" ref="U5:U32" si="7">IF(T5=0,0,6)</f>
        <v>0</v>
      </c>
      <c r="V5" s="123"/>
      <c r="W5" s="123">
        <f t="shared" ref="W5:W32" si="8">V5*4</f>
        <v>0</v>
      </c>
      <c r="X5" s="123"/>
      <c r="Y5" s="123">
        <f t="shared" ref="Y5:Y32" si="9">X5*3</f>
        <v>0</v>
      </c>
      <c r="Z5" s="123"/>
      <c r="AA5" s="123">
        <f t="shared" ref="AA5:AA32" si="10">IF(Z5=0,0,6)</f>
        <v>0</v>
      </c>
      <c r="AB5" s="131">
        <f t="shared" ref="AB5:AB32" si="11">U5+W5+Y5+AA5</f>
        <v>0</v>
      </c>
      <c r="AC5" s="105"/>
      <c r="AD5" s="123"/>
      <c r="AE5" s="131"/>
      <c r="AF5" s="105">
        <v>1</v>
      </c>
      <c r="AG5" s="123">
        <f t="shared" ref="AG5:AG32" si="12">AF5*12</f>
        <v>12</v>
      </c>
      <c r="AH5" s="123"/>
      <c r="AI5" s="123">
        <f t="shared" ref="AI5:AI32" si="13">AH5*5</f>
        <v>0</v>
      </c>
      <c r="AJ5" s="123"/>
      <c r="AK5" s="123">
        <f t="shared" ref="AK5:AK32" si="14">AJ5*3</f>
        <v>0</v>
      </c>
      <c r="AL5" s="123"/>
      <c r="AM5" s="123">
        <f t="shared" ref="AM5:AM32" si="15">AL5*1</f>
        <v>0</v>
      </c>
      <c r="AN5" s="123"/>
      <c r="AO5" s="123">
        <f t="shared" ref="AO5:AO32" si="16">AN5*5</f>
        <v>0</v>
      </c>
      <c r="AP5" s="123"/>
      <c r="AQ5" s="123">
        <f t="shared" ref="AQ5:AQ32" si="17">AP5*5</f>
        <v>0</v>
      </c>
      <c r="AR5" s="123"/>
      <c r="AS5" s="123">
        <f t="shared" ref="AS5:AS32" si="18">AR5*1</f>
        <v>0</v>
      </c>
      <c r="AT5" s="123">
        <f t="shared" ref="AT5:AT32" si="19">IF(AI5+AK5+AM5+AO5+AQ5+AS5&gt;10,10,AI5+AK5+AM5+AO5+AQ5+AS5)</f>
        <v>0</v>
      </c>
      <c r="AU5" s="131">
        <f t="shared" ref="AU5:AU32" si="20">AG5+AT5</f>
        <v>12</v>
      </c>
      <c r="AV5" s="114">
        <f t="shared" ref="AV5:AV32" si="21">S5+AB5+AU5</f>
        <v>134</v>
      </c>
    </row>
    <row r="6" spans="1:48" s="87" customFormat="1">
      <c r="A6" s="124">
        <v>2</v>
      </c>
      <c r="B6" s="125" t="s">
        <v>77</v>
      </c>
      <c r="C6" s="126">
        <v>18653</v>
      </c>
      <c r="D6" s="127" t="s">
        <v>36</v>
      </c>
      <c r="E6" s="128" t="s">
        <v>29</v>
      </c>
      <c r="F6" s="125" t="s">
        <v>36</v>
      </c>
      <c r="G6" s="129">
        <v>8</v>
      </c>
      <c r="H6" s="123">
        <f t="shared" si="0"/>
        <v>48</v>
      </c>
      <c r="I6" s="123"/>
      <c r="J6" s="123">
        <f t="shared" si="1"/>
        <v>0</v>
      </c>
      <c r="K6" s="123">
        <v>26</v>
      </c>
      <c r="L6" s="123">
        <f t="shared" si="2"/>
        <v>56</v>
      </c>
      <c r="M6" s="130"/>
      <c r="N6" s="123">
        <f t="shared" si="3"/>
        <v>0</v>
      </c>
      <c r="O6" s="130">
        <v>4</v>
      </c>
      <c r="P6" s="130">
        <f t="shared" si="4"/>
        <v>8</v>
      </c>
      <c r="Q6" s="130"/>
      <c r="R6" s="130">
        <f t="shared" si="5"/>
        <v>0</v>
      </c>
      <c r="S6" s="131">
        <f t="shared" si="6"/>
        <v>112</v>
      </c>
      <c r="T6" s="105"/>
      <c r="U6" s="123">
        <f t="shared" si="7"/>
        <v>0</v>
      </c>
      <c r="V6" s="123"/>
      <c r="W6" s="123">
        <f t="shared" si="8"/>
        <v>0</v>
      </c>
      <c r="X6" s="123"/>
      <c r="Y6" s="123">
        <f t="shared" si="9"/>
        <v>0</v>
      </c>
      <c r="Z6" s="123"/>
      <c r="AA6" s="123">
        <f t="shared" si="10"/>
        <v>0</v>
      </c>
      <c r="AB6" s="131">
        <f t="shared" si="11"/>
        <v>0</v>
      </c>
      <c r="AC6" s="105"/>
      <c r="AD6" s="123"/>
      <c r="AE6" s="131"/>
      <c r="AF6" s="105">
        <v>1</v>
      </c>
      <c r="AG6" s="123">
        <f t="shared" si="12"/>
        <v>12</v>
      </c>
      <c r="AH6" s="123"/>
      <c r="AI6" s="123">
        <f t="shared" si="13"/>
        <v>0</v>
      </c>
      <c r="AJ6" s="123">
        <v>1</v>
      </c>
      <c r="AK6" s="123">
        <f t="shared" si="14"/>
        <v>3</v>
      </c>
      <c r="AL6" s="123"/>
      <c r="AM6" s="123">
        <f t="shared" si="15"/>
        <v>0</v>
      </c>
      <c r="AN6" s="123">
        <v>1</v>
      </c>
      <c r="AO6" s="123">
        <f t="shared" si="16"/>
        <v>5</v>
      </c>
      <c r="AP6" s="123"/>
      <c r="AQ6" s="123">
        <f t="shared" si="17"/>
        <v>0</v>
      </c>
      <c r="AR6" s="123"/>
      <c r="AS6" s="123">
        <f t="shared" si="18"/>
        <v>0</v>
      </c>
      <c r="AT6" s="123">
        <f t="shared" si="19"/>
        <v>8</v>
      </c>
      <c r="AU6" s="131">
        <f t="shared" si="20"/>
        <v>20</v>
      </c>
      <c r="AV6" s="114">
        <f t="shared" si="21"/>
        <v>132</v>
      </c>
    </row>
    <row r="7" spans="1:48" s="87" customFormat="1">
      <c r="A7" s="124">
        <v>3</v>
      </c>
      <c r="B7" s="125" t="s">
        <v>296</v>
      </c>
      <c r="C7" s="126">
        <v>19517</v>
      </c>
      <c r="D7" s="127" t="s">
        <v>55</v>
      </c>
      <c r="E7" s="128" t="s">
        <v>29</v>
      </c>
      <c r="F7" s="125" t="s">
        <v>36</v>
      </c>
      <c r="G7" s="129">
        <v>9</v>
      </c>
      <c r="H7" s="123">
        <f t="shared" si="0"/>
        <v>54</v>
      </c>
      <c r="I7" s="123"/>
      <c r="J7" s="123">
        <f t="shared" si="1"/>
        <v>0</v>
      </c>
      <c r="K7" s="123">
        <v>25</v>
      </c>
      <c r="L7" s="123">
        <f t="shared" si="2"/>
        <v>54</v>
      </c>
      <c r="M7" s="130"/>
      <c r="N7" s="123">
        <f t="shared" si="3"/>
        <v>0</v>
      </c>
      <c r="O7" s="130">
        <v>5</v>
      </c>
      <c r="P7" s="130">
        <f t="shared" si="4"/>
        <v>10</v>
      </c>
      <c r="Q7" s="130"/>
      <c r="R7" s="130">
        <f t="shared" si="5"/>
        <v>0</v>
      </c>
      <c r="S7" s="131">
        <f t="shared" si="6"/>
        <v>118</v>
      </c>
      <c r="T7" s="105"/>
      <c r="U7" s="123">
        <f t="shared" si="7"/>
        <v>0</v>
      </c>
      <c r="V7" s="123"/>
      <c r="W7" s="123">
        <f t="shared" si="8"/>
        <v>0</v>
      </c>
      <c r="X7" s="123"/>
      <c r="Y7" s="123">
        <f t="shared" si="9"/>
        <v>0</v>
      </c>
      <c r="Z7" s="123"/>
      <c r="AA7" s="123">
        <f t="shared" si="10"/>
        <v>0</v>
      </c>
      <c r="AB7" s="131">
        <f t="shared" si="11"/>
        <v>0</v>
      </c>
      <c r="AC7" s="105"/>
      <c r="AD7" s="123"/>
      <c r="AE7" s="131"/>
      <c r="AF7" s="105">
        <v>1</v>
      </c>
      <c r="AG7" s="123">
        <f t="shared" si="12"/>
        <v>12</v>
      </c>
      <c r="AH7" s="123"/>
      <c r="AI7" s="123">
        <f t="shared" si="13"/>
        <v>0</v>
      </c>
      <c r="AJ7" s="123"/>
      <c r="AK7" s="123">
        <f t="shared" si="14"/>
        <v>0</v>
      </c>
      <c r="AL7" s="123"/>
      <c r="AM7" s="123">
        <f t="shared" si="15"/>
        <v>0</v>
      </c>
      <c r="AN7" s="123"/>
      <c r="AO7" s="123">
        <f t="shared" si="16"/>
        <v>0</v>
      </c>
      <c r="AP7" s="123"/>
      <c r="AQ7" s="123">
        <f t="shared" si="17"/>
        <v>0</v>
      </c>
      <c r="AR7" s="123"/>
      <c r="AS7" s="123">
        <f t="shared" si="18"/>
        <v>0</v>
      </c>
      <c r="AT7" s="123">
        <f t="shared" si="19"/>
        <v>0</v>
      </c>
      <c r="AU7" s="131">
        <f t="shared" si="20"/>
        <v>12</v>
      </c>
      <c r="AV7" s="114">
        <f t="shared" si="21"/>
        <v>130</v>
      </c>
    </row>
    <row r="8" spans="1:48" s="87" customFormat="1">
      <c r="A8" s="124">
        <v>4</v>
      </c>
      <c r="B8" s="125" t="s">
        <v>51</v>
      </c>
      <c r="C8" s="126">
        <v>23358</v>
      </c>
      <c r="D8" s="127" t="s">
        <v>36</v>
      </c>
      <c r="E8" s="128" t="s">
        <v>29</v>
      </c>
      <c r="F8" s="125" t="s">
        <v>36</v>
      </c>
      <c r="G8" s="129">
        <v>9</v>
      </c>
      <c r="H8" s="123">
        <f t="shared" si="0"/>
        <v>54</v>
      </c>
      <c r="I8" s="123"/>
      <c r="J8" s="123">
        <f t="shared" si="1"/>
        <v>0</v>
      </c>
      <c r="K8" s="123">
        <v>19</v>
      </c>
      <c r="L8" s="123">
        <f t="shared" si="2"/>
        <v>42</v>
      </c>
      <c r="M8" s="130"/>
      <c r="N8" s="123">
        <f t="shared" si="3"/>
        <v>0</v>
      </c>
      <c r="O8" s="130">
        <v>5</v>
      </c>
      <c r="P8" s="130">
        <f t="shared" si="4"/>
        <v>10</v>
      </c>
      <c r="Q8" s="130"/>
      <c r="R8" s="130">
        <f t="shared" si="5"/>
        <v>0</v>
      </c>
      <c r="S8" s="131">
        <f t="shared" si="6"/>
        <v>106</v>
      </c>
      <c r="T8" s="105"/>
      <c r="U8" s="123">
        <f t="shared" si="7"/>
        <v>0</v>
      </c>
      <c r="V8" s="123"/>
      <c r="W8" s="123">
        <f t="shared" si="8"/>
        <v>0</v>
      </c>
      <c r="X8" s="123"/>
      <c r="Y8" s="123">
        <f t="shared" si="9"/>
        <v>0</v>
      </c>
      <c r="Z8" s="123"/>
      <c r="AA8" s="123">
        <f t="shared" si="10"/>
        <v>0</v>
      </c>
      <c r="AB8" s="131">
        <f t="shared" si="11"/>
        <v>0</v>
      </c>
      <c r="AC8" s="105"/>
      <c r="AD8" s="123"/>
      <c r="AE8" s="131"/>
      <c r="AF8" s="105">
        <v>1</v>
      </c>
      <c r="AG8" s="123">
        <f t="shared" si="12"/>
        <v>12</v>
      </c>
      <c r="AH8" s="123">
        <v>1</v>
      </c>
      <c r="AI8" s="123">
        <f t="shared" si="13"/>
        <v>5</v>
      </c>
      <c r="AJ8" s="123"/>
      <c r="AK8" s="123">
        <f t="shared" si="14"/>
        <v>0</v>
      </c>
      <c r="AL8" s="123">
        <v>1</v>
      </c>
      <c r="AM8" s="123">
        <f t="shared" si="15"/>
        <v>1</v>
      </c>
      <c r="AN8" s="123">
        <v>1</v>
      </c>
      <c r="AO8" s="123">
        <f t="shared" si="16"/>
        <v>5</v>
      </c>
      <c r="AP8" s="123"/>
      <c r="AQ8" s="123">
        <f t="shared" si="17"/>
        <v>0</v>
      </c>
      <c r="AR8" s="123"/>
      <c r="AS8" s="123">
        <f t="shared" si="18"/>
        <v>0</v>
      </c>
      <c r="AT8" s="123">
        <f t="shared" si="19"/>
        <v>10</v>
      </c>
      <c r="AU8" s="131">
        <f t="shared" si="20"/>
        <v>22</v>
      </c>
      <c r="AV8" s="114">
        <f t="shared" si="21"/>
        <v>128</v>
      </c>
    </row>
    <row r="9" spans="1:48" s="87" customFormat="1">
      <c r="A9" s="124">
        <v>5</v>
      </c>
      <c r="B9" s="125" t="s">
        <v>78</v>
      </c>
      <c r="C9" s="126">
        <v>21626</v>
      </c>
      <c r="D9" s="127" t="s">
        <v>36</v>
      </c>
      <c r="E9" s="128" t="s">
        <v>29</v>
      </c>
      <c r="F9" s="125" t="s">
        <v>36</v>
      </c>
      <c r="G9" s="129">
        <v>9</v>
      </c>
      <c r="H9" s="123">
        <f t="shared" si="0"/>
        <v>54</v>
      </c>
      <c r="I9" s="123"/>
      <c r="J9" s="123">
        <f t="shared" si="1"/>
        <v>0</v>
      </c>
      <c r="K9" s="123">
        <v>21</v>
      </c>
      <c r="L9" s="123">
        <f t="shared" si="2"/>
        <v>46</v>
      </c>
      <c r="M9" s="130"/>
      <c r="N9" s="123">
        <f t="shared" si="3"/>
        <v>0</v>
      </c>
      <c r="O9" s="130">
        <v>5</v>
      </c>
      <c r="P9" s="130">
        <f t="shared" si="4"/>
        <v>10</v>
      </c>
      <c r="Q9" s="130"/>
      <c r="R9" s="130">
        <f t="shared" si="5"/>
        <v>0</v>
      </c>
      <c r="S9" s="131">
        <f t="shared" si="6"/>
        <v>110</v>
      </c>
      <c r="T9" s="105"/>
      <c r="U9" s="123">
        <f t="shared" si="7"/>
        <v>0</v>
      </c>
      <c r="V9" s="123"/>
      <c r="W9" s="123">
        <f t="shared" si="8"/>
        <v>0</v>
      </c>
      <c r="X9" s="123"/>
      <c r="Y9" s="123">
        <f t="shared" si="9"/>
        <v>0</v>
      </c>
      <c r="Z9" s="123"/>
      <c r="AA9" s="123">
        <f t="shared" si="10"/>
        <v>0</v>
      </c>
      <c r="AB9" s="131">
        <f t="shared" si="11"/>
        <v>0</v>
      </c>
      <c r="AC9" s="105"/>
      <c r="AD9" s="123"/>
      <c r="AE9" s="131"/>
      <c r="AF9" s="105">
        <v>1</v>
      </c>
      <c r="AG9" s="123">
        <f t="shared" si="12"/>
        <v>12</v>
      </c>
      <c r="AH9" s="123">
        <v>1</v>
      </c>
      <c r="AI9" s="123">
        <f t="shared" si="13"/>
        <v>5</v>
      </c>
      <c r="AJ9" s="123"/>
      <c r="AK9" s="123">
        <f t="shared" si="14"/>
        <v>0</v>
      </c>
      <c r="AL9" s="123"/>
      <c r="AM9" s="123">
        <f t="shared" si="15"/>
        <v>0</v>
      </c>
      <c r="AN9" s="123"/>
      <c r="AO9" s="123">
        <f t="shared" si="16"/>
        <v>0</v>
      </c>
      <c r="AP9" s="123"/>
      <c r="AQ9" s="123">
        <f t="shared" si="17"/>
        <v>0</v>
      </c>
      <c r="AR9" s="123"/>
      <c r="AS9" s="123">
        <f t="shared" si="18"/>
        <v>0</v>
      </c>
      <c r="AT9" s="123">
        <f t="shared" si="19"/>
        <v>5</v>
      </c>
      <c r="AU9" s="131">
        <f t="shared" si="20"/>
        <v>17</v>
      </c>
      <c r="AV9" s="114">
        <f t="shared" si="21"/>
        <v>127</v>
      </c>
    </row>
    <row r="10" spans="1:48" s="87" customFormat="1">
      <c r="A10" s="124">
        <v>6</v>
      </c>
      <c r="B10" s="125" t="s">
        <v>68</v>
      </c>
      <c r="C10" s="126">
        <v>18227</v>
      </c>
      <c r="D10" s="127" t="s">
        <v>36</v>
      </c>
      <c r="E10" s="128" t="s">
        <v>29</v>
      </c>
      <c r="F10" s="125" t="s">
        <v>36</v>
      </c>
      <c r="G10" s="129">
        <v>9</v>
      </c>
      <c r="H10" s="123">
        <f t="shared" si="0"/>
        <v>54</v>
      </c>
      <c r="I10" s="123"/>
      <c r="J10" s="123">
        <f t="shared" si="1"/>
        <v>0</v>
      </c>
      <c r="K10" s="123">
        <v>21</v>
      </c>
      <c r="L10" s="123">
        <f t="shared" si="2"/>
        <v>46</v>
      </c>
      <c r="M10" s="130"/>
      <c r="N10" s="123">
        <f t="shared" si="3"/>
        <v>0</v>
      </c>
      <c r="O10" s="130">
        <v>5</v>
      </c>
      <c r="P10" s="130">
        <f t="shared" si="4"/>
        <v>10</v>
      </c>
      <c r="Q10" s="130"/>
      <c r="R10" s="130">
        <f t="shared" si="5"/>
        <v>0</v>
      </c>
      <c r="S10" s="131">
        <f t="shared" si="6"/>
        <v>110</v>
      </c>
      <c r="T10" s="105"/>
      <c r="U10" s="123">
        <f t="shared" si="7"/>
        <v>0</v>
      </c>
      <c r="V10" s="123"/>
      <c r="W10" s="123">
        <f t="shared" si="8"/>
        <v>0</v>
      </c>
      <c r="X10" s="123"/>
      <c r="Y10" s="123">
        <f t="shared" si="9"/>
        <v>0</v>
      </c>
      <c r="Z10" s="123"/>
      <c r="AA10" s="123">
        <f t="shared" si="10"/>
        <v>0</v>
      </c>
      <c r="AB10" s="131">
        <f t="shared" si="11"/>
        <v>0</v>
      </c>
      <c r="AC10" s="105"/>
      <c r="AD10" s="123"/>
      <c r="AE10" s="131"/>
      <c r="AF10" s="105">
        <v>1</v>
      </c>
      <c r="AG10" s="123">
        <f t="shared" si="12"/>
        <v>12</v>
      </c>
      <c r="AH10" s="123"/>
      <c r="AI10" s="123">
        <f t="shared" si="13"/>
        <v>0</v>
      </c>
      <c r="AJ10" s="123">
        <v>1</v>
      </c>
      <c r="AK10" s="123">
        <f t="shared" si="14"/>
        <v>3</v>
      </c>
      <c r="AL10" s="123"/>
      <c r="AM10" s="123">
        <f t="shared" si="15"/>
        <v>0</v>
      </c>
      <c r="AN10" s="123"/>
      <c r="AO10" s="123">
        <f t="shared" si="16"/>
        <v>0</v>
      </c>
      <c r="AP10" s="123"/>
      <c r="AQ10" s="123">
        <f t="shared" si="17"/>
        <v>0</v>
      </c>
      <c r="AR10" s="123"/>
      <c r="AS10" s="123">
        <f t="shared" si="18"/>
        <v>0</v>
      </c>
      <c r="AT10" s="123">
        <f t="shared" si="19"/>
        <v>3</v>
      </c>
      <c r="AU10" s="131">
        <f t="shared" si="20"/>
        <v>15</v>
      </c>
      <c r="AV10" s="114">
        <f t="shared" si="21"/>
        <v>125</v>
      </c>
    </row>
    <row r="11" spans="1:48" s="87" customFormat="1">
      <c r="A11" s="124">
        <v>7</v>
      </c>
      <c r="B11" s="125" t="s">
        <v>57</v>
      </c>
      <c r="C11" s="126">
        <v>20460</v>
      </c>
      <c r="D11" s="127" t="s">
        <v>36</v>
      </c>
      <c r="E11" s="128" t="s">
        <v>29</v>
      </c>
      <c r="F11" s="125" t="s">
        <v>36</v>
      </c>
      <c r="G11" s="129">
        <v>9</v>
      </c>
      <c r="H11" s="123">
        <f t="shared" si="0"/>
        <v>54</v>
      </c>
      <c r="I11" s="123"/>
      <c r="J11" s="123">
        <f t="shared" si="1"/>
        <v>0</v>
      </c>
      <c r="K11" s="123">
        <v>21</v>
      </c>
      <c r="L11" s="123">
        <f t="shared" si="2"/>
        <v>46</v>
      </c>
      <c r="M11" s="130"/>
      <c r="N11" s="123">
        <f t="shared" si="3"/>
        <v>0</v>
      </c>
      <c r="O11" s="130">
        <v>5</v>
      </c>
      <c r="P11" s="130">
        <f t="shared" si="4"/>
        <v>10</v>
      </c>
      <c r="Q11" s="130"/>
      <c r="R11" s="130">
        <f t="shared" si="5"/>
        <v>0</v>
      </c>
      <c r="S11" s="131">
        <f t="shared" si="6"/>
        <v>110</v>
      </c>
      <c r="T11" s="105"/>
      <c r="U11" s="123">
        <f t="shared" si="7"/>
        <v>0</v>
      </c>
      <c r="V11" s="123"/>
      <c r="W11" s="123">
        <f t="shared" si="8"/>
        <v>0</v>
      </c>
      <c r="X11" s="123"/>
      <c r="Y11" s="123">
        <f t="shared" si="9"/>
        <v>0</v>
      </c>
      <c r="Z11" s="123"/>
      <c r="AA11" s="123">
        <f t="shared" si="10"/>
        <v>0</v>
      </c>
      <c r="AB11" s="131">
        <f t="shared" si="11"/>
        <v>0</v>
      </c>
      <c r="AC11" s="105"/>
      <c r="AD11" s="123"/>
      <c r="AE11" s="131"/>
      <c r="AF11" s="105">
        <v>1</v>
      </c>
      <c r="AG11" s="123">
        <f t="shared" si="12"/>
        <v>12</v>
      </c>
      <c r="AH11" s="123"/>
      <c r="AI11" s="123">
        <f t="shared" si="13"/>
        <v>0</v>
      </c>
      <c r="AJ11" s="123">
        <v>1</v>
      </c>
      <c r="AK11" s="123">
        <f t="shared" si="14"/>
        <v>3</v>
      </c>
      <c r="AL11" s="123"/>
      <c r="AM11" s="123">
        <f t="shared" si="15"/>
        <v>0</v>
      </c>
      <c r="AN11" s="123"/>
      <c r="AO11" s="123">
        <f t="shared" si="16"/>
        <v>0</v>
      </c>
      <c r="AP11" s="123"/>
      <c r="AQ11" s="123">
        <f t="shared" si="17"/>
        <v>0</v>
      </c>
      <c r="AR11" s="123"/>
      <c r="AS11" s="123">
        <f t="shared" si="18"/>
        <v>0</v>
      </c>
      <c r="AT11" s="123">
        <f t="shared" si="19"/>
        <v>3</v>
      </c>
      <c r="AU11" s="131">
        <f t="shared" si="20"/>
        <v>15</v>
      </c>
      <c r="AV11" s="114">
        <f t="shared" si="21"/>
        <v>125</v>
      </c>
    </row>
    <row r="12" spans="1:48" s="87" customFormat="1">
      <c r="A12" s="124">
        <v>8</v>
      </c>
      <c r="B12" s="125" t="s">
        <v>62</v>
      </c>
      <c r="C12" s="126">
        <v>21385</v>
      </c>
      <c r="D12" s="127" t="s">
        <v>36</v>
      </c>
      <c r="E12" s="128" t="s">
        <v>29</v>
      </c>
      <c r="F12" s="125" t="s">
        <v>36</v>
      </c>
      <c r="G12" s="129">
        <v>9</v>
      </c>
      <c r="H12" s="123">
        <f t="shared" si="0"/>
        <v>54</v>
      </c>
      <c r="I12" s="123"/>
      <c r="J12" s="123">
        <f t="shared" si="1"/>
        <v>0</v>
      </c>
      <c r="K12" s="123">
        <v>21</v>
      </c>
      <c r="L12" s="123">
        <f t="shared" si="2"/>
        <v>46</v>
      </c>
      <c r="M12" s="130"/>
      <c r="N12" s="123">
        <f t="shared" si="3"/>
        <v>0</v>
      </c>
      <c r="O12" s="130">
        <v>5</v>
      </c>
      <c r="P12" s="130">
        <f t="shared" si="4"/>
        <v>10</v>
      </c>
      <c r="Q12" s="130"/>
      <c r="R12" s="130">
        <f t="shared" si="5"/>
        <v>0</v>
      </c>
      <c r="S12" s="131">
        <f t="shared" si="6"/>
        <v>110</v>
      </c>
      <c r="T12" s="105"/>
      <c r="U12" s="123">
        <f t="shared" si="7"/>
        <v>0</v>
      </c>
      <c r="V12" s="123"/>
      <c r="W12" s="123">
        <f t="shared" si="8"/>
        <v>0</v>
      </c>
      <c r="X12" s="123"/>
      <c r="Y12" s="123">
        <f t="shared" si="9"/>
        <v>0</v>
      </c>
      <c r="Z12" s="123"/>
      <c r="AA12" s="123">
        <f t="shared" si="10"/>
        <v>0</v>
      </c>
      <c r="AB12" s="131">
        <f t="shared" si="11"/>
        <v>0</v>
      </c>
      <c r="AC12" s="105"/>
      <c r="AD12" s="123"/>
      <c r="AE12" s="131"/>
      <c r="AF12" s="105">
        <v>1</v>
      </c>
      <c r="AG12" s="123">
        <f t="shared" si="12"/>
        <v>12</v>
      </c>
      <c r="AH12" s="123"/>
      <c r="AI12" s="123">
        <f t="shared" si="13"/>
        <v>0</v>
      </c>
      <c r="AJ12" s="123">
        <v>1</v>
      </c>
      <c r="AK12" s="123">
        <f t="shared" si="14"/>
        <v>3</v>
      </c>
      <c r="AL12" s="123"/>
      <c r="AM12" s="123">
        <f t="shared" si="15"/>
        <v>0</v>
      </c>
      <c r="AN12" s="123"/>
      <c r="AO12" s="123">
        <f t="shared" si="16"/>
        <v>0</v>
      </c>
      <c r="AP12" s="123"/>
      <c r="AQ12" s="123">
        <f t="shared" si="17"/>
        <v>0</v>
      </c>
      <c r="AR12" s="123"/>
      <c r="AS12" s="123">
        <f t="shared" si="18"/>
        <v>0</v>
      </c>
      <c r="AT12" s="123">
        <f t="shared" si="19"/>
        <v>3</v>
      </c>
      <c r="AU12" s="131">
        <f t="shared" si="20"/>
        <v>15</v>
      </c>
      <c r="AV12" s="114">
        <f t="shared" si="21"/>
        <v>125</v>
      </c>
    </row>
    <row r="13" spans="1:48" s="87" customFormat="1">
      <c r="A13" s="124">
        <v>9</v>
      </c>
      <c r="B13" s="125" t="s">
        <v>52</v>
      </c>
      <c r="C13" s="126">
        <v>21389</v>
      </c>
      <c r="D13" s="127" t="s">
        <v>36</v>
      </c>
      <c r="E13" s="128" t="s">
        <v>29</v>
      </c>
      <c r="F13" s="125" t="s">
        <v>36</v>
      </c>
      <c r="G13" s="129">
        <v>9</v>
      </c>
      <c r="H13" s="123">
        <f t="shared" si="0"/>
        <v>54</v>
      </c>
      <c r="I13" s="123"/>
      <c r="J13" s="123">
        <f t="shared" si="1"/>
        <v>0</v>
      </c>
      <c r="K13" s="123">
        <v>21</v>
      </c>
      <c r="L13" s="123">
        <f t="shared" si="2"/>
        <v>46</v>
      </c>
      <c r="M13" s="130"/>
      <c r="N13" s="123">
        <f t="shared" si="3"/>
        <v>0</v>
      </c>
      <c r="O13" s="130">
        <v>5</v>
      </c>
      <c r="P13" s="130">
        <f t="shared" si="4"/>
        <v>10</v>
      </c>
      <c r="Q13" s="130"/>
      <c r="R13" s="130">
        <f t="shared" si="5"/>
        <v>0</v>
      </c>
      <c r="S13" s="131">
        <f t="shared" si="6"/>
        <v>110</v>
      </c>
      <c r="T13" s="105"/>
      <c r="U13" s="123">
        <f t="shared" si="7"/>
        <v>0</v>
      </c>
      <c r="V13" s="123"/>
      <c r="W13" s="123">
        <f t="shared" si="8"/>
        <v>0</v>
      </c>
      <c r="X13" s="123"/>
      <c r="Y13" s="123">
        <f t="shared" si="9"/>
        <v>0</v>
      </c>
      <c r="Z13" s="123"/>
      <c r="AA13" s="123">
        <f t="shared" si="10"/>
        <v>0</v>
      </c>
      <c r="AB13" s="131">
        <f t="shared" si="11"/>
        <v>0</v>
      </c>
      <c r="AC13" s="105"/>
      <c r="AD13" s="123"/>
      <c r="AE13" s="131"/>
      <c r="AF13" s="105">
        <v>1</v>
      </c>
      <c r="AG13" s="123">
        <f t="shared" si="12"/>
        <v>12</v>
      </c>
      <c r="AH13" s="123"/>
      <c r="AI13" s="123">
        <f t="shared" si="13"/>
        <v>0</v>
      </c>
      <c r="AJ13" s="123">
        <v>1</v>
      </c>
      <c r="AK13" s="123">
        <f t="shared" si="14"/>
        <v>3</v>
      </c>
      <c r="AL13" s="123"/>
      <c r="AM13" s="123">
        <f t="shared" si="15"/>
        <v>0</v>
      </c>
      <c r="AN13" s="123"/>
      <c r="AO13" s="123">
        <f t="shared" si="16"/>
        <v>0</v>
      </c>
      <c r="AP13" s="123"/>
      <c r="AQ13" s="123">
        <f t="shared" si="17"/>
        <v>0</v>
      </c>
      <c r="AR13" s="123"/>
      <c r="AS13" s="123">
        <f t="shared" si="18"/>
        <v>0</v>
      </c>
      <c r="AT13" s="123">
        <f t="shared" si="19"/>
        <v>3</v>
      </c>
      <c r="AU13" s="131">
        <f t="shared" si="20"/>
        <v>15</v>
      </c>
      <c r="AV13" s="114">
        <f t="shared" si="21"/>
        <v>125</v>
      </c>
    </row>
    <row r="14" spans="1:48" s="87" customFormat="1">
      <c r="A14" s="124">
        <v>10</v>
      </c>
      <c r="B14" s="125" t="s">
        <v>64</v>
      </c>
      <c r="C14" s="126">
        <v>22274</v>
      </c>
      <c r="D14" s="127" t="s">
        <v>36</v>
      </c>
      <c r="E14" s="128" t="s">
        <v>29</v>
      </c>
      <c r="F14" s="125" t="s">
        <v>36</v>
      </c>
      <c r="G14" s="129">
        <v>9</v>
      </c>
      <c r="H14" s="123">
        <f t="shared" si="0"/>
        <v>54</v>
      </c>
      <c r="I14" s="123"/>
      <c r="J14" s="123">
        <f t="shared" si="1"/>
        <v>0</v>
      </c>
      <c r="K14" s="123">
        <v>22</v>
      </c>
      <c r="L14" s="123">
        <f t="shared" si="2"/>
        <v>48</v>
      </c>
      <c r="M14" s="130"/>
      <c r="N14" s="123">
        <f t="shared" si="3"/>
        <v>0</v>
      </c>
      <c r="O14" s="130">
        <v>5</v>
      </c>
      <c r="P14" s="130">
        <f t="shared" si="4"/>
        <v>10</v>
      </c>
      <c r="Q14" s="130"/>
      <c r="R14" s="130">
        <f t="shared" si="5"/>
        <v>0</v>
      </c>
      <c r="S14" s="131">
        <f t="shared" si="6"/>
        <v>112</v>
      </c>
      <c r="T14" s="105"/>
      <c r="U14" s="123">
        <f t="shared" si="7"/>
        <v>0</v>
      </c>
      <c r="V14" s="123"/>
      <c r="W14" s="123">
        <f t="shared" si="8"/>
        <v>0</v>
      </c>
      <c r="X14" s="123"/>
      <c r="Y14" s="123">
        <f t="shared" si="9"/>
        <v>0</v>
      </c>
      <c r="Z14" s="123"/>
      <c r="AA14" s="123">
        <f t="shared" si="10"/>
        <v>0</v>
      </c>
      <c r="AB14" s="131">
        <f t="shared" si="11"/>
        <v>0</v>
      </c>
      <c r="AC14" s="105"/>
      <c r="AD14" s="123"/>
      <c r="AE14" s="131"/>
      <c r="AF14" s="105">
        <v>1</v>
      </c>
      <c r="AG14" s="123">
        <f t="shared" si="12"/>
        <v>12</v>
      </c>
      <c r="AH14" s="123"/>
      <c r="AI14" s="123">
        <f t="shared" si="13"/>
        <v>0</v>
      </c>
      <c r="AJ14" s="123"/>
      <c r="AK14" s="123">
        <f t="shared" si="14"/>
        <v>0</v>
      </c>
      <c r="AL14" s="123"/>
      <c r="AM14" s="123">
        <f t="shared" si="15"/>
        <v>0</v>
      </c>
      <c r="AN14" s="123"/>
      <c r="AO14" s="123">
        <f t="shared" si="16"/>
        <v>0</v>
      </c>
      <c r="AP14" s="123"/>
      <c r="AQ14" s="123">
        <f t="shared" si="17"/>
        <v>0</v>
      </c>
      <c r="AR14" s="123"/>
      <c r="AS14" s="123">
        <f t="shared" si="18"/>
        <v>0</v>
      </c>
      <c r="AT14" s="123">
        <f t="shared" si="19"/>
        <v>0</v>
      </c>
      <c r="AU14" s="131">
        <f t="shared" si="20"/>
        <v>12</v>
      </c>
      <c r="AV14" s="114">
        <f t="shared" si="21"/>
        <v>124</v>
      </c>
    </row>
    <row r="15" spans="1:48" s="87" customFormat="1">
      <c r="A15" s="124">
        <v>11</v>
      </c>
      <c r="B15" s="125" t="s">
        <v>76</v>
      </c>
      <c r="C15" s="126">
        <v>18509</v>
      </c>
      <c r="D15" s="127" t="s">
        <v>36</v>
      </c>
      <c r="E15" s="128" t="s">
        <v>29</v>
      </c>
      <c r="F15" s="125" t="s">
        <v>36</v>
      </c>
      <c r="G15" s="129">
        <v>9</v>
      </c>
      <c r="H15" s="123">
        <f t="shared" si="0"/>
        <v>54</v>
      </c>
      <c r="I15" s="123"/>
      <c r="J15" s="123">
        <f t="shared" si="1"/>
        <v>0</v>
      </c>
      <c r="K15" s="123">
        <v>19</v>
      </c>
      <c r="L15" s="123">
        <f t="shared" si="2"/>
        <v>42</v>
      </c>
      <c r="M15" s="130"/>
      <c r="N15" s="123">
        <f t="shared" si="3"/>
        <v>0</v>
      </c>
      <c r="O15" s="130">
        <v>5</v>
      </c>
      <c r="P15" s="130">
        <v>10</v>
      </c>
      <c r="Q15" s="130"/>
      <c r="R15" s="130">
        <f t="shared" si="5"/>
        <v>0</v>
      </c>
      <c r="S15" s="131">
        <f t="shared" si="6"/>
        <v>106</v>
      </c>
      <c r="T15" s="105"/>
      <c r="U15" s="123">
        <f t="shared" si="7"/>
        <v>0</v>
      </c>
      <c r="V15" s="123"/>
      <c r="W15" s="123">
        <f t="shared" si="8"/>
        <v>0</v>
      </c>
      <c r="X15" s="123"/>
      <c r="Y15" s="123">
        <f t="shared" si="9"/>
        <v>0</v>
      </c>
      <c r="Z15" s="123"/>
      <c r="AA15" s="123">
        <f t="shared" si="10"/>
        <v>0</v>
      </c>
      <c r="AB15" s="131">
        <f t="shared" si="11"/>
        <v>0</v>
      </c>
      <c r="AC15" s="105"/>
      <c r="AD15" s="123"/>
      <c r="AE15" s="131"/>
      <c r="AF15" s="105">
        <v>1</v>
      </c>
      <c r="AG15" s="123">
        <f t="shared" si="12"/>
        <v>12</v>
      </c>
      <c r="AH15" s="123"/>
      <c r="AI15" s="123">
        <f t="shared" si="13"/>
        <v>0</v>
      </c>
      <c r="AJ15" s="123"/>
      <c r="AK15" s="123">
        <f t="shared" si="14"/>
        <v>0</v>
      </c>
      <c r="AL15" s="123"/>
      <c r="AM15" s="123">
        <f t="shared" si="15"/>
        <v>0</v>
      </c>
      <c r="AN15" s="123">
        <v>1</v>
      </c>
      <c r="AO15" s="123">
        <f t="shared" si="16"/>
        <v>5</v>
      </c>
      <c r="AP15" s="123"/>
      <c r="AQ15" s="123">
        <f t="shared" si="17"/>
        <v>0</v>
      </c>
      <c r="AR15" s="123"/>
      <c r="AS15" s="123">
        <f t="shared" si="18"/>
        <v>0</v>
      </c>
      <c r="AT15" s="123">
        <f t="shared" si="19"/>
        <v>5</v>
      </c>
      <c r="AU15" s="131">
        <f t="shared" si="20"/>
        <v>17</v>
      </c>
      <c r="AV15" s="114">
        <f t="shared" si="21"/>
        <v>123</v>
      </c>
    </row>
    <row r="16" spans="1:48" s="87" customFormat="1">
      <c r="A16" s="124">
        <v>12</v>
      </c>
      <c r="B16" s="125" t="s">
        <v>60</v>
      </c>
      <c r="C16" s="126">
        <v>20066</v>
      </c>
      <c r="D16" s="127" t="s">
        <v>36</v>
      </c>
      <c r="E16" s="128" t="s">
        <v>29</v>
      </c>
      <c r="F16" s="125" t="s">
        <v>36</v>
      </c>
      <c r="G16" s="129">
        <v>9</v>
      </c>
      <c r="H16" s="123">
        <f t="shared" si="0"/>
        <v>54</v>
      </c>
      <c r="I16" s="123"/>
      <c r="J16" s="123">
        <f t="shared" si="1"/>
        <v>0</v>
      </c>
      <c r="K16" s="123">
        <v>20</v>
      </c>
      <c r="L16" s="123">
        <f t="shared" si="2"/>
        <v>44</v>
      </c>
      <c r="M16" s="130"/>
      <c r="N16" s="123">
        <f t="shared" si="3"/>
        <v>0</v>
      </c>
      <c r="O16" s="130">
        <v>5</v>
      </c>
      <c r="P16" s="130">
        <f t="shared" ref="P16:P32" si="22">O16*2</f>
        <v>10</v>
      </c>
      <c r="Q16" s="130"/>
      <c r="R16" s="130">
        <f t="shared" si="5"/>
        <v>0</v>
      </c>
      <c r="S16" s="131">
        <f t="shared" si="6"/>
        <v>108</v>
      </c>
      <c r="T16" s="105"/>
      <c r="U16" s="123">
        <f t="shared" si="7"/>
        <v>0</v>
      </c>
      <c r="V16" s="123"/>
      <c r="W16" s="123">
        <f t="shared" si="8"/>
        <v>0</v>
      </c>
      <c r="X16" s="123"/>
      <c r="Y16" s="123">
        <f t="shared" si="9"/>
        <v>0</v>
      </c>
      <c r="Z16" s="123"/>
      <c r="AA16" s="123">
        <f t="shared" si="10"/>
        <v>0</v>
      </c>
      <c r="AB16" s="131">
        <f t="shared" si="11"/>
        <v>0</v>
      </c>
      <c r="AC16" s="105"/>
      <c r="AD16" s="123"/>
      <c r="AE16" s="131"/>
      <c r="AF16" s="105">
        <v>1</v>
      </c>
      <c r="AG16" s="123">
        <f t="shared" si="12"/>
        <v>12</v>
      </c>
      <c r="AH16" s="123"/>
      <c r="AI16" s="123">
        <f t="shared" si="13"/>
        <v>0</v>
      </c>
      <c r="AJ16" s="123">
        <v>1</v>
      </c>
      <c r="AK16" s="123">
        <f t="shared" si="14"/>
        <v>3</v>
      </c>
      <c r="AL16" s="123"/>
      <c r="AM16" s="123">
        <f t="shared" si="15"/>
        <v>0</v>
      </c>
      <c r="AN16" s="123"/>
      <c r="AO16" s="123">
        <f t="shared" si="16"/>
        <v>0</v>
      </c>
      <c r="AP16" s="123"/>
      <c r="AQ16" s="123">
        <f t="shared" si="17"/>
        <v>0</v>
      </c>
      <c r="AR16" s="123"/>
      <c r="AS16" s="123">
        <f t="shared" si="18"/>
        <v>0</v>
      </c>
      <c r="AT16" s="123">
        <f t="shared" si="19"/>
        <v>3</v>
      </c>
      <c r="AU16" s="131">
        <f t="shared" si="20"/>
        <v>15</v>
      </c>
      <c r="AV16" s="114">
        <f t="shared" si="21"/>
        <v>123</v>
      </c>
    </row>
    <row r="17" spans="1:48" s="87" customFormat="1">
      <c r="A17" s="124">
        <v>13</v>
      </c>
      <c r="B17" s="125" t="s">
        <v>59</v>
      </c>
      <c r="C17" s="126">
        <v>22654</v>
      </c>
      <c r="D17" s="127" t="s">
        <v>36</v>
      </c>
      <c r="E17" s="128" t="s">
        <v>29</v>
      </c>
      <c r="F17" s="125" t="s">
        <v>36</v>
      </c>
      <c r="G17" s="129">
        <v>9</v>
      </c>
      <c r="H17" s="123">
        <f t="shared" si="0"/>
        <v>54</v>
      </c>
      <c r="I17" s="123"/>
      <c r="J17" s="123">
        <f t="shared" si="1"/>
        <v>0</v>
      </c>
      <c r="K17" s="123">
        <v>20</v>
      </c>
      <c r="L17" s="123">
        <f t="shared" si="2"/>
        <v>44</v>
      </c>
      <c r="M17" s="130"/>
      <c r="N17" s="123">
        <f t="shared" si="3"/>
        <v>0</v>
      </c>
      <c r="O17" s="130">
        <v>5</v>
      </c>
      <c r="P17" s="130">
        <f t="shared" si="22"/>
        <v>10</v>
      </c>
      <c r="Q17" s="130"/>
      <c r="R17" s="130">
        <f t="shared" si="5"/>
        <v>0</v>
      </c>
      <c r="S17" s="131">
        <f t="shared" si="6"/>
        <v>108</v>
      </c>
      <c r="T17" s="105"/>
      <c r="U17" s="123">
        <f t="shared" si="7"/>
        <v>0</v>
      </c>
      <c r="V17" s="123"/>
      <c r="W17" s="123">
        <f t="shared" si="8"/>
        <v>0</v>
      </c>
      <c r="X17" s="123"/>
      <c r="Y17" s="123">
        <f t="shared" si="9"/>
        <v>0</v>
      </c>
      <c r="Z17" s="123"/>
      <c r="AA17" s="123">
        <f t="shared" si="10"/>
        <v>0</v>
      </c>
      <c r="AB17" s="131">
        <f t="shared" si="11"/>
        <v>0</v>
      </c>
      <c r="AC17" s="105"/>
      <c r="AD17" s="123"/>
      <c r="AE17" s="131"/>
      <c r="AF17" s="105">
        <v>1</v>
      </c>
      <c r="AG17" s="123">
        <f t="shared" si="12"/>
        <v>12</v>
      </c>
      <c r="AH17" s="123"/>
      <c r="AI17" s="123">
        <f t="shared" si="13"/>
        <v>0</v>
      </c>
      <c r="AJ17" s="123">
        <v>1</v>
      </c>
      <c r="AK17" s="123">
        <f t="shared" si="14"/>
        <v>3</v>
      </c>
      <c r="AL17" s="123"/>
      <c r="AM17" s="123">
        <f t="shared" si="15"/>
        <v>0</v>
      </c>
      <c r="AN17" s="123"/>
      <c r="AO17" s="123">
        <f t="shared" si="16"/>
        <v>0</v>
      </c>
      <c r="AP17" s="123"/>
      <c r="AQ17" s="123">
        <f t="shared" si="17"/>
        <v>0</v>
      </c>
      <c r="AR17" s="123"/>
      <c r="AS17" s="123">
        <f t="shared" si="18"/>
        <v>0</v>
      </c>
      <c r="AT17" s="123">
        <f t="shared" si="19"/>
        <v>3</v>
      </c>
      <c r="AU17" s="131">
        <f t="shared" si="20"/>
        <v>15</v>
      </c>
      <c r="AV17" s="114">
        <f t="shared" si="21"/>
        <v>123</v>
      </c>
    </row>
    <row r="18" spans="1:48" s="87" customFormat="1">
      <c r="A18" s="124">
        <v>14</v>
      </c>
      <c r="B18" s="125" t="s">
        <v>58</v>
      </c>
      <c r="C18" s="126">
        <v>20907</v>
      </c>
      <c r="D18" s="127" t="s">
        <v>36</v>
      </c>
      <c r="E18" s="128" t="s">
        <v>29</v>
      </c>
      <c r="F18" s="125" t="s">
        <v>36</v>
      </c>
      <c r="G18" s="129">
        <v>9</v>
      </c>
      <c r="H18" s="123">
        <f t="shared" si="0"/>
        <v>54</v>
      </c>
      <c r="I18" s="123"/>
      <c r="J18" s="123">
        <f t="shared" si="1"/>
        <v>0</v>
      </c>
      <c r="K18" s="123">
        <v>18</v>
      </c>
      <c r="L18" s="123">
        <f t="shared" si="2"/>
        <v>40</v>
      </c>
      <c r="M18" s="130"/>
      <c r="N18" s="123">
        <f t="shared" si="3"/>
        <v>0</v>
      </c>
      <c r="O18" s="130">
        <v>5</v>
      </c>
      <c r="P18" s="130">
        <f t="shared" si="22"/>
        <v>10</v>
      </c>
      <c r="Q18" s="130"/>
      <c r="R18" s="130">
        <f t="shared" si="5"/>
        <v>0</v>
      </c>
      <c r="S18" s="131">
        <f t="shared" si="6"/>
        <v>104</v>
      </c>
      <c r="T18" s="105"/>
      <c r="U18" s="123">
        <f t="shared" si="7"/>
        <v>0</v>
      </c>
      <c r="V18" s="123"/>
      <c r="W18" s="123">
        <f t="shared" si="8"/>
        <v>0</v>
      </c>
      <c r="X18" s="123"/>
      <c r="Y18" s="123">
        <f t="shared" si="9"/>
        <v>0</v>
      </c>
      <c r="Z18" s="123"/>
      <c r="AA18" s="123">
        <f t="shared" si="10"/>
        <v>0</v>
      </c>
      <c r="AB18" s="131">
        <f t="shared" si="11"/>
        <v>0</v>
      </c>
      <c r="AC18" s="105"/>
      <c r="AD18" s="123"/>
      <c r="AE18" s="131"/>
      <c r="AF18" s="105">
        <v>1</v>
      </c>
      <c r="AG18" s="123">
        <f t="shared" si="12"/>
        <v>12</v>
      </c>
      <c r="AH18" s="123"/>
      <c r="AI18" s="123">
        <f t="shared" si="13"/>
        <v>0</v>
      </c>
      <c r="AJ18" s="123"/>
      <c r="AK18" s="123">
        <f t="shared" si="14"/>
        <v>0</v>
      </c>
      <c r="AL18" s="123"/>
      <c r="AM18" s="123">
        <f t="shared" si="15"/>
        <v>0</v>
      </c>
      <c r="AN18" s="123">
        <v>1</v>
      </c>
      <c r="AO18" s="123">
        <f t="shared" si="16"/>
        <v>5</v>
      </c>
      <c r="AP18" s="123"/>
      <c r="AQ18" s="123">
        <f t="shared" si="17"/>
        <v>0</v>
      </c>
      <c r="AR18" s="123"/>
      <c r="AS18" s="123">
        <f t="shared" si="18"/>
        <v>0</v>
      </c>
      <c r="AT18" s="123">
        <f t="shared" si="19"/>
        <v>5</v>
      </c>
      <c r="AU18" s="131">
        <f t="shared" si="20"/>
        <v>17</v>
      </c>
      <c r="AV18" s="114">
        <f t="shared" si="21"/>
        <v>121</v>
      </c>
    </row>
    <row r="19" spans="1:48" s="87" customFormat="1">
      <c r="A19" s="124">
        <v>15</v>
      </c>
      <c r="B19" s="125" t="s">
        <v>74</v>
      </c>
      <c r="C19" s="126">
        <v>22093</v>
      </c>
      <c r="D19" s="127" t="s">
        <v>36</v>
      </c>
      <c r="E19" s="128" t="s">
        <v>29</v>
      </c>
      <c r="F19" s="125" t="s">
        <v>36</v>
      </c>
      <c r="G19" s="129">
        <v>9</v>
      </c>
      <c r="H19" s="123">
        <f t="shared" si="0"/>
        <v>54</v>
      </c>
      <c r="I19" s="123"/>
      <c r="J19" s="123">
        <f t="shared" si="1"/>
        <v>0</v>
      </c>
      <c r="K19" s="123">
        <v>18</v>
      </c>
      <c r="L19" s="123">
        <f t="shared" si="2"/>
        <v>40</v>
      </c>
      <c r="M19" s="130"/>
      <c r="N19" s="123">
        <f t="shared" si="3"/>
        <v>0</v>
      </c>
      <c r="O19" s="130">
        <v>5</v>
      </c>
      <c r="P19" s="130">
        <f t="shared" si="22"/>
        <v>10</v>
      </c>
      <c r="Q19" s="130"/>
      <c r="R19" s="130">
        <f t="shared" si="5"/>
        <v>0</v>
      </c>
      <c r="S19" s="131">
        <f t="shared" si="6"/>
        <v>104</v>
      </c>
      <c r="T19" s="105"/>
      <c r="U19" s="123">
        <f t="shared" si="7"/>
        <v>0</v>
      </c>
      <c r="V19" s="123"/>
      <c r="W19" s="123">
        <f t="shared" si="8"/>
        <v>0</v>
      </c>
      <c r="X19" s="123">
        <v>1</v>
      </c>
      <c r="Y19" s="123">
        <f t="shared" si="9"/>
        <v>3</v>
      </c>
      <c r="Z19" s="123"/>
      <c r="AA19" s="123">
        <f t="shared" si="10"/>
        <v>0</v>
      </c>
      <c r="AB19" s="131">
        <f t="shared" si="11"/>
        <v>3</v>
      </c>
      <c r="AC19" s="105"/>
      <c r="AD19" s="123"/>
      <c r="AE19" s="131"/>
      <c r="AF19" s="105">
        <v>1</v>
      </c>
      <c r="AG19" s="123">
        <f t="shared" si="12"/>
        <v>12</v>
      </c>
      <c r="AH19" s="123"/>
      <c r="AI19" s="123">
        <f t="shared" si="13"/>
        <v>0</v>
      </c>
      <c r="AJ19" s="123"/>
      <c r="AK19" s="123">
        <f t="shared" si="14"/>
        <v>0</v>
      </c>
      <c r="AL19" s="123"/>
      <c r="AM19" s="123">
        <f t="shared" si="15"/>
        <v>0</v>
      </c>
      <c r="AN19" s="123"/>
      <c r="AO19" s="123">
        <f t="shared" si="16"/>
        <v>0</v>
      </c>
      <c r="AP19" s="123"/>
      <c r="AQ19" s="123">
        <f t="shared" si="17"/>
        <v>0</v>
      </c>
      <c r="AR19" s="123"/>
      <c r="AS19" s="123">
        <f t="shared" si="18"/>
        <v>0</v>
      </c>
      <c r="AT19" s="123">
        <f t="shared" si="19"/>
        <v>0</v>
      </c>
      <c r="AU19" s="131">
        <f t="shared" si="20"/>
        <v>12</v>
      </c>
      <c r="AV19" s="114">
        <f t="shared" si="21"/>
        <v>119</v>
      </c>
    </row>
    <row r="20" spans="1:48" s="87" customFormat="1">
      <c r="A20" s="124">
        <v>16</v>
      </c>
      <c r="B20" s="125" t="s">
        <v>54</v>
      </c>
      <c r="C20" s="126">
        <v>22009</v>
      </c>
      <c r="D20" s="127" t="s">
        <v>36</v>
      </c>
      <c r="E20" s="128" t="s">
        <v>29</v>
      </c>
      <c r="F20" s="125" t="s">
        <v>36</v>
      </c>
      <c r="G20" s="129">
        <v>9</v>
      </c>
      <c r="H20" s="123">
        <f t="shared" si="0"/>
        <v>54</v>
      </c>
      <c r="I20" s="123"/>
      <c r="J20" s="123">
        <f t="shared" si="1"/>
        <v>0</v>
      </c>
      <c r="K20" s="123">
        <v>17</v>
      </c>
      <c r="L20" s="123">
        <f t="shared" si="2"/>
        <v>38</v>
      </c>
      <c r="M20" s="130"/>
      <c r="N20" s="123">
        <f t="shared" si="3"/>
        <v>0</v>
      </c>
      <c r="O20" s="130">
        <v>5</v>
      </c>
      <c r="P20" s="130">
        <f t="shared" si="22"/>
        <v>10</v>
      </c>
      <c r="Q20" s="130"/>
      <c r="R20" s="130">
        <f t="shared" si="5"/>
        <v>0</v>
      </c>
      <c r="S20" s="131">
        <f t="shared" si="6"/>
        <v>102</v>
      </c>
      <c r="T20" s="105"/>
      <c r="U20" s="123">
        <f t="shared" si="7"/>
        <v>0</v>
      </c>
      <c r="V20" s="123"/>
      <c r="W20" s="123">
        <f t="shared" si="8"/>
        <v>0</v>
      </c>
      <c r="X20" s="123">
        <v>1</v>
      </c>
      <c r="Y20" s="123">
        <f t="shared" si="9"/>
        <v>3</v>
      </c>
      <c r="Z20" s="123"/>
      <c r="AA20" s="123">
        <f t="shared" si="10"/>
        <v>0</v>
      </c>
      <c r="AB20" s="131">
        <f t="shared" si="11"/>
        <v>3</v>
      </c>
      <c r="AC20" s="105" t="s">
        <v>87</v>
      </c>
      <c r="AD20" s="123"/>
      <c r="AE20" s="131"/>
      <c r="AF20" s="105">
        <v>1</v>
      </c>
      <c r="AG20" s="123">
        <f t="shared" si="12"/>
        <v>12</v>
      </c>
      <c r="AH20" s="123"/>
      <c r="AI20" s="123">
        <f t="shared" si="13"/>
        <v>0</v>
      </c>
      <c r="AJ20" s="123"/>
      <c r="AK20" s="123">
        <f t="shared" si="14"/>
        <v>0</v>
      </c>
      <c r="AL20" s="123"/>
      <c r="AM20" s="123">
        <f t="shared" si="15"/>
        <v>0</v>
      </c>
      <c r="AN20" s="123"/>
      <c r="AO20" s="123">
        <f t="shared" si="16"/>
        <v>0</v>
      </c>
      <c r="AP20" s="123"/>
      <c r="AQ20" s="123">
        <f t="shared" si="17"/>
        <v>0</v>
      </c>
      <c r="AR20" s="123"/>
      <c r="AS20" s="123">
        <f t="shared" si="18"/>
        <v>0</v>
      </c>
      <c r="AT20" s="123">
        <f t="shared" si="19"/>
        <v>0</v>
      </c>
      <c r="AU20" s="131">
        <f t="shared" si="20"/>
        <v>12</v>
      </c>
      <c r="AV20" s="114">
        <f t="shared" si="21"/>
        <v>117</v>
      </c>
    </row>
    <row r="21" spans="1:48" s="87" customFormat="1">
      <c r="A21" s="124">
        <v>17</v>
      </c>
      <c r="B21" s="125" t="s">
        <v>65</v>
      </c>
      <c r="C21" s="126">
        <v>22117</v>
      </c>
      <c r="D21" s="127" t="s">
        <v>36</v>
      </c>
      <c r="E21" s="128" t="s">
        <v>29</v>
      </c>
      <c r="F21" s="125" t="s">
        <v>36</v>
      </c>
      <c r="G21" s="129">
        <v>9</v>
      </c>
      <c r="H21" s="123">
        <f t="shared" si="0"/>
        <v>54</v>
      </c>
      <c r="I21" s="123"/>
      <c r="J21" s="123">
        <f t="shared" si="1"/>
        <v>0</v>
      </c>
      <c r="K21" s="123">
        <v>16</v>
      </c>
      <c r="L21" s="123">
        <f t="shared" si="2"/>
        <v>36</v>
      </c>
      <c r="M21" s="130"/>
      <c r="N21" s="123">
        <f t="shared" si="3"/>
        <v>0</v>
      </c>
      <c r="O21" s="130">
        <v>5</v>
      </c>
      <c r="P21" s="130">
        <f t="shared" si="22"/>
        <v>10</v>
      </c>
      <c r="Q21" s="130"/>
      <c r="R21" s="130">
        <f t="shared" si="5"/>
        <v>0</v>
      </c>
      <c r="S21" s="131">
        <f t="shared" si="6"/>
        <v>100</v>
      </c>
      <c r="T21" s="105"/>
      <c r="U21" s="123">
        <f t="shared" si="7"/>
        <v>0</v>
      </c>
      <c r="V21" s="123"/>
      <c r="W21" s="123">
        <f t="shared" si="8"/>
        <v>0</v>
      </c>
      <c r="X21" s="123"/>
      <c r="Y21" s="123">
        <f t="shared" si="9"/>
        <v>0</v>
      </c>
      <c r="Z21" s="123"/>
      <c r="AA21" s="123">
        <f t="shared" si="10"/>
        <v>0</v>
      </c>
      <c r="AB21" s="131">
        <f t="shared" si="11"/>
        <v>0</v>
      </c>
      <c r="AC21" s="105"/>
      <c r="AD21" s="123"/>
      <c r="AE21" s="131" t="s">
        <v>87</v>
      </c>
      <c r="AF21" s="105">
        <v>1</v>
      </c>
      <c r="AG21" s="123">
        <f t="shared" si="12"/>
        <v>12</v>
      </c>
      <c r="AH21" s="123"/>
      <c r="AI21" s="123">
        <f t="shared" si="13"/>
        <v>0</v>
      </c>
      <c r="AJ21" s="123">
        <v>1</v>
      </c>
      <c r="AK21" s="123">
        <f t="shared" si="14"/>
        <v>3</v>
      </c>
      <c r="AL21" s="123"/>
      <c r="AM21" s="123">
        <f t="shared" si="15"/>
        <v>0</v>
      </c>
      <c r="AN21" s="123"/>
      <c r="AO21" s="123">
        <f t="shared" si="16"/>
        <v>0</v>
      </c>
      <c r="AP21" s="123"/>
      <c r="AQ21" s="123">
        <f t="shared" si="17"/>
        <v>0</v>
      </c>
      <c r="AR21" s="123"/>
      <c r="AS21" s="123">
        <f t="shared" si="18"/>
        <v>0</v>
      </c>
      <c r="AT21" s="123">
        <f t="shared" si="19"/>
        <v>3</v>
      </c>
      <c r="AU21" s="131">
        <f t="shared" si="20"/>
        <v>15</v>
      </c>
      <c r="AV21" s="114">
        <f t="shared" si="21"/>
        <v>115</v>
      </c>
    </row>
    <row r="22" spans="1:48" s="87" customFormat="1">
      <c r="A22" s="124">
        <v>18</v>
      </c>
      <c r="B22" s="125" t="s">
        <v>79</v>
      </c>
      <c r="C22" s="126">
        <v>22558</v>
      </c>
      <c r="D22" s="127" t="s">
        <v>36</v>
      </c>
      <c r="E22" s="128" t="s">
        <v>29</v>
      </c>
      <c r="F22" s="125" t="s">
        <v>36</v>
      </c>
      <c r="G22" s="129">
        <v>8</v>
      </c>
      <c r="H22" s="123">
        <f t="shared" si="0"/>
        <v>48</v>
      </c>
      <c r="I22" s="123"/>
      <c r="J22" s="123">
        <f t="shared" si="1"/>
        <v>0</v>
      </c>
      <c r="K22" s="123">
        <v>20</v>
      </c>
      <c r="L22" s="123">
        <f t="shared" si="2"/>
        <v>44</v>
      </c>
      <c r="M22" s="130"/>
      <c r="N22" s="123">
        <f t="shared" si="3"/>
        <v>0</v>
      </c>
      <c r="O22" s="130">
        <v>4</v>
      </c>
      <c r="P22" s="130">
        <f t="shared" si="22"/>
        <v>8</v>
      </c>
      <c r="Q22" s="130"/>
      <c r="R22" s="130">
        <f t="shared" si="5"/>
        <v>0</v>
      </c>
      <c r="S22" s="131">
        <f t="shared" si="6"/>
        <v>100</v>
      </c>
      <c r="T22" s="105"/>
      <c r="U22" s="123">
        <f t="shared" si="7"/>
        <v>0</v>
      </c>
      <c r="V22" s="123"/>
      <c r="W22" s="123">
        <f t="shared" si="8"/>
        <v>0</v>
      </c>
      <c r="X22" s="123"/>
      <c r="Y22" s="123">
        <f t="shared" si="9"/>
        <v>0</v>
      </c>
      <c r="Z22" s="123"/>
      <c r="AA22" s="123">
        <f t="shared" si="10"/>
        <v>0</v>
      </c>
      <c r="AB22" s="131">
        <f t="shared" si="11"/>
        <v>0</v>
      </c>
      <c r="AC22" s="105"/>
      <c r="AD22" s="123"/>
      <c r="AE22" s="131"/>
      <c r="AF22" s="105">
        <v>1</v>
      </c>
      <c r="AG22" s="123">
        <f t="shared" si="12"/>
        <v>12</v>
      </c>
      <c r="AH22" s="123"/>
      <c r="AI22" s="123">
        <f t="shared" si="13"/>
        <v>0</v>
      </c>
      <c r="AJ22" s="123"/>
      <c r="AK22" s="123">
        <f t="shared" si="14"/>
        <v>0</v>
      </c>
      <c r="AL22" s="123"/>
      <c r="AM22" s="123">
        <f t="shared" si="15"/>
        <v>0</v>
      </c>
      <c r="AN22" s="123"/>
      <c r="AO22" s="123">
        <f t="shared" si="16"/>
        <v>0</v>
      </c>
      <c r="AP22" s="123"/>
      <c r="AQ22" s="123">
        <f t="shared" si="17"/>
        <v>0</v>
      </c>
      <c r="AR22" s="123"/>
      <c r="AS22" s="123">
        <f t="shared" si="18"/>
        <v>0</v>
      </c>
      <c r="AT22" s="123">
        <f t="shared" si="19"/>
        <v>0</v>
      </c>
      <c r="AU22" s="131">
        <f t="shared" si="20"/>
        <v>12</v>
      </c>
      <c r="AV22" s="114">
        <f t="shared" si="21"/>
        <v>112</v>
      </c>
    </row>
    <row r="23" spans="1:48" s="87" customFormat="1">
      <c r="A23" s="124">
        <v>19</v>
      </c>
      <c r="B23" s="125" t="s">
        <v>297</v>
      </c>
      <c r="C23" s="126">
        <v>22779</v>
      </c>
      <c r="D23" s="127" t="s">
        <v>34</v>
      </c>
      <c r="E23" s="128" t="s">
        <v>29</v>
      </c>
      <c r="F23" s="125" t="s">
        <v>36</v>
      </c>
      <c r="G23" s="129">
        <v>9</v>
      </c>
      <c r="H23" s="123">
        <f t="shared" si="0"/>
        <v>54</v>
      </c>
      <c r="I23" s="123"/>
      <c r="J23" s="123">
        <f t="shared" si="1"/>
        <v>0</v>
      </c>
      <c r="K23" s="123">
        <v>16</v>
      </c>
      <c r="L23" s="123">
        <f t="shared" si="2"/>
        <v>36</v>
      </c>
      <c r="M23" s="130"/>
      <c r="N23" s="123">
        <f t="shared" si="3"/>
        <v>0</v>
      </c>
      <c r="O23" s="130">
        <v>5</v>
      </c>
      <c r="P23" s="130">
        <f t="shared" si="22"/>
        <v>10</v>
      </c>
      <c r="Q23" s="130"/>
      <c r="R23" s="130">
        <f t="shared" si="5"/>
        <v>0</v>
      </c>
      <c r="S23" s="131">
        <f t="shared" si="6"/>
        <v>100</v>
      </c>
      <c r="T23" s="105"/>
      <c r="U23" s="123">
        <f t="shared" si="7"/>
        <v>0</v>
      </c>
      <c r="V23" s="123"/>
      <c r="W23" s="123">
        <f t="shared" si="8"/>
        <v>0</v>
      </c>
      <c r="X23" s="123"/>
      <c r="Y23" s="123">
        <f t="shared" si="9"/>
        <v>0</v>
      </c>
      <c r="Z23" s="123"/>
      <c r="AA23" s="123">
        <f t="shared" si="10"/>
        <v>0</v>
      </c>
      <c r="AB23" s="131">
        <f t="shared" si="11"/>
        <v>0</v>
      </c>
      <c r="AC23" s="105"/>
      <c r="AD23" s="123"/>
      <c r="AE23" s="131" t="s">
        <v>87</v>
      </c>
      <c r="AF23" s="105">
        <v>1</v>
      </c>
      <c r="AG23" s="123">
        <f t="shared" si="12"/>
        <v>12</v>
      </c>
      <c r="AH23" s="123"/>
      <c r="AI23" s="123">
        <f t="shared" si="13"/>
        <v>0</v>
      </c>
      <c r="AJ23" s="123"/>
      <c r="AK23" s="123">
        <f t="shared" si="14"/>
        <v>0</v>
      </c>
      <c r="AL23" s="123"/>
      <c r="AM23" s="123">
        <f t="shared" si="15"/>
        <v>0</v>
      </c>
      <c r="AN23" s="123"/>
      <c r="AO23" s="123">
        <f t="shared" si="16"/>
        <v>0</v>
      </c>
      <c r="AP23" s="123"/>
      <c r="AQ23" s="123">
        <f t="shared" si="17"/>
        <v>0</v>
      </c>
      <c r="AR23" s="123"/>
      <c r="AS23" s="123">
        <f t="shared" si="18"/>
        <v>0</v>
      </c>
      <c r="AT23" s="123">
        <f t="shared" si="19"/>
        <v>0</v>
      </c>
      <c r="AU23" s="131">
        <f t="shared" si="20"/>
        <v>12</v>
      </c>
      <c r="AV23" s="114">
        <f t="shared" si="21"/>
        <v>112</v>
      </c>
    </row>
    <row r="24" spans="1:48" s="87" customFormat="1">
      <c r="A24" s="124">
        <v>20</v>
      </c>
      <c r="B24" s="125" t="s">
        <v>72</v>
      </c>
      <c r="C24" s="126">
        <v>19621</v>
      </c>
      <c r="D24" s="127" t="s">
        <v>36</v>
      </c>
      <c r="E24" s="128" t="s">
        <v>29</v>
      </c>
      <c r="F24" s="125" t="s">
        <v>36</v>
      </c>
      <c r="G24" s="129">
        <v>7</v>
      </c>
      <c r="H24" s="123">
        <f t="shared" si="0"/>
        <v>42</v>
      </c>
      <c r="I24" s="123"/>
      <c r="J24" s="123">
        <f t="shared" si="1"/>
        <v>0</v>
      </c>
      <c r="K24" s="123">
        <v>21</v>
      </c>
      <c r="L24" s="123">
        <f t="shared" si="2"/>
        <v>46</v>
      </c>
      <c r="M24" s="130"/>
      <c r="N24" s="123">
        <f t="shared" si="3"/>
        <v>0</v>
      </c>
      <c r="O24" s="130">
        <v>5</v>
      </c>
      <c r="P24" s="130">
        <f t="shared" si="22"/>
        <v>10</v>
      </c>
      <c r="Q24" s="130"/>
      <c r="R24" s="130">
        <f t="shared" si="5"/>
        <v>0</v>
      </c>
      <c r="S24" s="131">
        <f t="shared" si="6"/>
        <v>98</v>
      </c>
      <c r="T24" s="105"/>
      <c r="U24" s="123">
        <f t="shared" si="7"/>
        <v>0</v>
      </c>
      <c r="V24" s="123"/>
      <c r="W24" s="123">
        <f t="shared" si="8"/>
        <v>0</v>
      </c>
      <c r="X24" s="123"/>
      <c r="Y24" s="123">
        <f t="shared" si="9"/>
        <v>0</v>
      </c>
      <c r="Z24" s="123"/>
      <c r="AA24" s="123">
        <f t="shared" si="10"/>
        <v>0</v>
      </c>
      <c r="AB24" s="131">
        <f t="shared" si="11"/>
        <v>0</v>
      </c>
      <c r="AC24" s="105"/>
      <c r="AD24" s="123"/>
      <c r="AE24" s="131"/>
      <c r="AF24" s="105">
        <v>1</v>
      </c>
      <c r="AG24" s="123">
        <f t="shared" si="12"/>
        <v>12</v>
      </c>
      <c r="AH24" s="123"/>
      <c r="AI24" s="123">
        <f t="shared" si="13"/>
        <v>0</v>
      </c>
      <c r="AJ24" s="123"/>
      <c r="AK24" s="123">
        <f t="shared" si="14"/>
        <v>0</v>
      </c>
      <c r="AL24" s="123"/>
      <c r="AM24" s="123">
        <f t="shared" si="15"/>
        <v>0</v>
      </c>
      <c r="AN24" s="123"/>
      <c r="AO24" s="123">
        <f t="shared" si="16"/>
        <v>0</v>
      </c>
      <c r="AP24" s="123"/>
      <c r="AQ24" s="123">
        <f t="shared" si="17"/>
        <v>0</v>
      </c>
      <c r="AR24" s="123"/>
      <c r="AS24" s="123">
        <f t="shared" si="18"/>
        <v>0</v>
      </c>
      <c r="AT24" s="123">
        <f t="shared" si="19"/>
        <v>0</v>
      </c>
      <c r="AU24" s="131">
        <f t="shared" si="20"/>
        <v>12</v>
      </c>
      <c r="AV24" s="114">
        <f t="shared" si="21"/>
        <v>110</v>
      </c>
    </row>
    <row r="25" spans="1:48" s="87" customFormat="1">
      <c r="A25" s="124">
        <v>21</v>
      </c>
      <c r="B25" s="125" t="s">
        <v>71</v>
      </c>
      <c r="C25" s="126">
        <v>22324</v>
      </c>
      <c r="D25" s="127" t="s">
        <v>36</v>
      </c>
      <c r="E25" s="128" t="s">
        <v>29</v>
      </c>
      <c r="F25" s="125" t="s">
        <v>36</v>
      </c>
      <c r="G25" s="129">
        <v>7</v>
      </c>
      <c r="H25" s="123">
        <f t="shared" si="0"/>
        <v>42</v>
      </c>
      <c r="I25" s="123"/>
      <c r="J25" s="123">
        <f t="shared" si="1"/>
        <v>0</v>
      </c>
      <c r="K25" s="123">
        <v>18</v>
      </c>
      <c r="L25" s="123">
        <f t="shared" si="2"/>
        <v>40</v>
      </c>
      <c r="M25" s="130"/>
      <c r="N25" s="123">
        <f t="shared" si="3"/>
        <v>0</v>
      </c>
      <c r="O25" s="130">
        <v>5</v>
      </c>
      <c r="P25" s="130">
        <f t="shared" si="22"/>
        <v>10</v>
      </c>
      <c r="Q25" s="130"/>
      <c r="R25" s="130">
        <f t="shared" si="5"/>
        <v>0</v>
      </c>
      <c r="S25" s="131">
        <f t="shared" si="6"/>
        <v>92</v>
      </c>
      <c r="T25" s="105"/>
      <c r="U25" s="123">
        <f t="shared" si="7"/>
        <v>0</v>
      </c>
      <c r="V25" s="123"/>
      <c r="W25" s="123">
        <f t="shared" si="8"/>
        <v>0</v>
      </c>
      <c r="X25" s="123"/>
      <c r="Y25" s="123">
        <f t="shared" si="9"/>
        <v>0</v>
      </c>
      <c r="Z25" s="123"/>
      <c r="AA25" s="123">
        <f t="shared" si="10"/>
        <v>0</v>
      </c>
      <c r="AB25" s="131">
        <f t="shared" si="11"/>
        <v>0</v>
      </c>
      <c r="AC25" s="105"/>
      <c r="AD25" s="123"/>
      <c r="AE25" s="131"/>
      <c r="AF25" s="105">
        <v>1</v>
      </c>
      <c r="AG25" s="123">
        <f t="shared" si="12"/>
        <v>12</v>
      </c>
      <c r="AH25" s="123"/>
      <c r="AI25" s="123">
        <f t="shared" si="13"/>
        <v>0</v>
      </c>
      <c r="AJ25" s="123"/>
      <c r="AK25" s="123">
        <f t="shared" si="14"/>
        <v>0</v>
      </c>
      <c r="AL25" s="123">
        <v>5</v>
      </c>
      <c r="AM25" s="123">
        <f t="shared" si="15"/>
        <v>5</v>
      </c>
      <c r="AN25" s="123"/>
      <c r="AO25" s="123">
        <f t="shared" si="16"/>
        <v>0</v>
      </c>
      <c r="AP25" s="123"/>
      <c r="AQ25" s="123">
        <f t="shared" si="17"/>
        <v>0</v>
      </c>
      <c r="AR25" s="123"/>
      <c r="AS25" s="123">
        <f t="shared" si="18"/>
        <v>0</v>
      </c>
      <c r="AT25" s="123">
        <f t="shared" si="19"/>
        <v>5</v>
      </c>
      <c r="AU25" s="131">
        <f t="shared" si="20"/>
        <v>17</v>
      </c>
      <c r="AV25" s="114">
        <f t="shared" si="21"/>
        <v>109</v>
      </c>
    </row>
    <row r="26" spans="1:48" s="87" customFormat="1">
      <c r="A26" s="124">
        <v>22</v>
      </c>
      <c r="B26" s="125" t="s">
        <v>346</v>
      </c>
      <c r="C26" s="126">
        <v>22419</v>
      </c>
      <c r="D26" s="127" t="s">
        <v>36</v>
      </c>
      <c r="E26" s="128" t="s">
        <v>29</v>
      </c>
      <c r="F26" s="125" t="s">
        <v>36</v>
      </c>
      <c r="G26" s="129">
        <v>7</v>
      </c>
      <c r="H26" s="123">
        <f t="shared" si="0"/>
        <v>42</v>
      </c>
      <c r="I26" s="123"/>
      <c r="J26" s="123">
        <f t="shared" si="1"/>
        <v>0</v>
      </c>
      <c r="K26" s="123">
        <v>19</v>
      </c>
      <c r="L26" s="123">
        <f t="shared" si="2"/>
        <v>42</v>
      </c>
      <c r="M26" s="130"/>
      <c r="N26" s="123">
        <f t="shared" si="3"/>
        <v>0</v>
      </c>
      <c r="O26" s="130">
        <v>5</v>
      </c>
      <c r="P26" s="130">
        <f t="shared" si="22"/>
        <v>10</v>
      </c>
      <c r="Q26" s="130"/>
      <c r="R26" s="130">
        <f t="shared" si="5"/>
        <v>0</v>
      </c>
      <c r="S26" s="131">
        <f t="shared" si="6"/>
        <v>94</v>
      </c>
      <c r="T26" s="105"/>
      <c r="U26" s="123">
        <f t="shared" si="7"/>
        <v>0</v>
      </c>
      <c r="V26" s="123"/>
      <c r="W26" s="123">
        <f t="shared" si="8"/>
        <v>0</v>
      </c>
      <c r="X26" s="123"/>
      <c r="Y26" s="123">
        <f t="shared" si="9"/>
        <v>0</v>
      </c>
      <c r="Z26" s="123"/>
      <c r="AA26" s="123">
        <f t="shared" si="10"/>
        <v>0</v>
      </c>
      <c r="AB26" s="131">
        <f t="shared" si="11"/>
        <v>0</v>
      </c>
      <c r="AC26" s="105"/>
      <c r="AD26" s="123"/>
      <c r="AE26" s="131" t="s">
        <v>87</v>
      </c>
      <c r="AF26" s="105">
        <v>1</v>
      </c>
      <c r="AG26" s="123">
        <f t="shared" si="12"/>
        <v>12</v>
      </c>
      <c r="AH26" s="123"/>
      <c r="AI26" s="123">
        <f t="shared" si="13"/>
        <v>0</v>
      </c>
      <c r="AJ26" s="123"/>
      <c r="AK26" s="123">
        <f t="shared" si="14"/>
        <v>0</v>
      </c>
      <c r="AL26" s="123"/>
      <c r="AM26" s="123">
        <f t="shared" si="15"/>
        <v>0</v>
      </c>
      <c r="AN26" s="123"/>
      <c r="AO26" s="123">
        <f t="shared" si="16"/>
        <v>0</v>
      </c>
      <c r="AP26" s="123"/>
      <c r="AQ26" s="123">
        <f t="shared" si="17"/>
        <v>0</v>
      </c>
      <c r="AR26" s="123"/>
      <c r="AS26" s="123">
        <f t="shared" si="18"/>
        <v>0</v>
      </c>
      <c r="AT26" s="123">
        <f t="shared" si="19"/>
        <v>0</v>
      </c>
      <c r="AU26" s="131">
        <f t="shared" si="20"/>
        <v>12</v>
      </c>
      <c r="AV26" s="114">
        <f t="shared" si="21"/>
        <v>106</v>
      </c>
    </row>
    <row r="27" spans="1:48" s="87" customFormat="1">
      <c r="A27" s="124">
        <v>23</v>
      </c>
      <c r="B27" s="125" t="s">
        <v>73</v>
      </c>
      <c r="C27" s="126">
        <v>23060</v>
      </c>
      <c r="D27" s="127" t="s">
        <v>36</v>
      </c>
      <c r="E27" s="128" t="s">
        <v>29</v>
      </c>
      <c r="F27" s="125" t="s">
        <v>36</v>
      </c>
      <c r="G27" s="129">
        <v>7</v>
      </c>
      <c r="H27" s="123">
        <f t="shared" si="0"/>
        <v>42</v>
      </c>
      <c r="I27" s="123"/>
      <c r="J27" s="123">
        <f t="shared" si="1"/>
        <v>0</v>
      </c>
      <c r="K27" s="123">
        <v>18</v>
      </c>
      <c r="L27" s="123">
        <f t="shared" si="2"/>
        <v>40</v>
      </c>
      <c r="M27" s="130"/>
      <c r="N27" s="123">
        <f t="shared" si="3"/>
        <v>0</v>
      </c>
      <c r="O27" s="130">
        <v>5</v>
      </c>
      <c r="P27" s="130">
        <f t="shared" si="22"/>
        <v>10</v>
      </c>
      <c r="Q27" s="130"/>
      <c r="R27" s="130">
        <f t="shared" si="5"/>
        <v>0</v>
      </c>
      <c r="S27" s="131">
        <f t="shared" si="6"/>
        <v>92</v>
      </c>
      <c r="T27" s="105"/>
      <c r="U27" s="123">
        <f t="shared" si="7"/>
        <v>0</v>
      </c>
      <c r="V27" s="123"/>
      <c r="W27" s="123">
        <f t="shared" si="8"/>
        <v>0</v>
      </c>
      <c r="X27" s="123"/>
      <c r="Y27" s="123">
        <f t="shared" si="9"/>
        <v>0</v>
      </c>
      <c r="Z27" s="123"/>
      <c r="AA27" s="123">
        <f t="shared" si="10"/>
        <v>0</v>
      </c>
      <c r="AB27" s="131">
        <f t="shared" si="11"/>
        <v>0</v>
      </c>
      <c r="AC27" s="105"/>
      <c r="AD27" s="123"/>
      <c r="AE27" s="131"/>
      <c r="AF27" s="105">
        <v>1</v>
      </c>
      <c r="AG27" s="123">
        <f t="shared" si="12"/>
        <v>12</v>
      </c>
      <c r="AH27" s="123"/>
      <c r="AI27" s="123">
        <f t="shared" si="13"/>
        <v>0</v>
      </c>
      <c r="AJ27" s="123"/>
      <c r="AK27" s="123">
        <f t="shared" si="14"/>
        <v>0</v>
      </c>
      <c r="AL27" s="123"/>
      <c r="AM27" s="123">
        <f t="shared" si="15"/>
        <v>0</v>
      </c>
      <c r="AN27" s="123"/>
      <c r="AO27" s="123">
        <f t="shared" si="16"/>
        <v>0</v>
      </c>
      <c r="AP27" s="123"/>
      <c r="AQ27" s="123">
        <f t="shared" si="17"/>
        <v>0</v>
      </c>
      <c r="AR27" s="123"/>
      <c r="AS27" s="123">
        <f t="shared" si="18"/>
        <v>0</v>
      </c>
      <c r="AT27" s="123">
        <f t="shared" si="19"/>
        <v>0</v>
      </c>
      <c r="AU27" s="131">
        <f t="shared" si="20"/>
        <v>12</v>
      </c>
      <c r="AV27" s="114">
        <f t="shared" si="21"/>
        <v>104</v>
      </c>
    </row>
    <row r="28" spans="1:48" s="87" customFormat="1">
      <c r="A28" s="124">
        <v>24</v>
      </c>
      <c r="B28" s="125" t="s">
        <v>75</v>
      </c>
      <c r="C28" s="126">
        <v>22798</v>
      </c>
      <c r="D28" s="127" t="s">
        <v>36</v>
      </c>
      <c r="E28" s="128" t="s">
        <v>29</v>
      </c>
      <c r="F28" s="125" t="s">
        <v>36</v>
      </c>
      <c r="G28" s="129">
        <v>6</v>
      </c>
      <c r="H28" s="123">
        <f t="shared" si="0"/>
        <v>36</v>
      </c>
      <c r="I28" s="123"/>
      <c r="J28" s="123">
        <f t="shared" si="1"/>
        <v>0</v>
      </c>
      <c r="K28" s="123">
        <v>20</v>
      </c>
      <c r="L28" s="123">
        <f t="shared" si="2"/>
        <v>44</v>
      </c>
      <c r="M28" s="130"/>
      <c r="N28" s="123">
        <f t="shared" si="3"/>
        <v>0</v>
      </c>
      <c r="O28" s="130">
        <v>4</v>
      </c>
      <c r="P28" s="130">
        <f t="shared" si="22"/>
        <v>8</v>
      </c>
      <c r="Q28" s="130"/>
      <c r="R28" s="130">
        <f t="shared" si="5"/>
        <v>0</v>
      </c>
      <c r="S28" s="131">
        <f t="shared" si="6"/>
        <v>88</v>
      </c>
      <c r="T28" s="105"/>
      <c r="U28" s="123">
        <f t="shared" si="7"/>
        <v>0</v>
      </c>
      <c r="V28" s="123"/>
      <c r="W28" s="123">
        <f t="shared" si="8"/>
        <v>0</v>
      </c>
      <c r="X28" s="123">
        <v>1</v>
      </c>
      <c r="Y28" s="123">
        <f t="shared" si="9"/>
        <v>3</v>
      </c>
      <c r="Z28" s="123"/>
      <c r="AA28" s="123">
        <f t="shared" si="10"/>
        <v>0</v>
      </c>
      <c r="AB28" s="131">
        <f t="shared" si="11"/>
        <v>3</v>
      </c>
      <c r="AC28" s="105"/>
      <c r="AD28" s="123"/>
      <c r="AE28" s="131"/>
      <c r="AF28" s="105">
        <v>1</v>
      </c>
      <c r="AG28" s="123">
        <f t="shared" si="12"/>
        <v>12</v>
      </c>
      <c r="AH28" s="123"/>
      <c r="AI28" s="123">
        <f t="shared" si="13"/>
        <v>0</v>
      </c>
      <c r="AJ28" s="123"/>
      <c r="AK28" s="123">
        <f t="shared" si="14"/>
        <v>0</v>
      </c>
      <c r="AL28" s="123"/>
      <c r="AM28" s="123">
        <f t="shared" si="15"/>
        <v>0</v>
      </c>
      <c r="AN28" s="123"/>
      <c r="AO28" s="123">
        <f t="shared" si="16"/>
        <v>0</v>
      </c>
      <c r="AP28" s="123"/>
      <c r="AQ28" s="123">
        <f t="shared" si="17"/>
        <v>0</v>
      </c>
      <c r="AR28" s="123"/>
      <c r="AS28" s="123">
        <f t="shared" si="18"/>
        <v>0</v>
      </c>
      <c r="AT28" s="123">
        <f t="shared" si="19"/>
        <v>0</v>
      </c>
      <c r="AU28" s="131">
        <f t="shared" si="20"/>
        <v>12</v>
      </c>
      <c r="AV28" s="114">
        <f t="shared" si="21"/>
        <v>103</v>
      </c>
    </row>
    <row r="29" spans="1:48" s="87" customFormat="1">
      <c r="A29" s="124">
        <v>25</v>
      </c>
      <c r="B29" s="125" t="s">
        <v>53</v>
      </c>
      <c r="C29" s="126">
        <v>23452</v>
      </c>
      <c r="D29" s="127" t="s">
        <v>36</v>
      </c>
      <c r="E29" s="128" t="s">
        <v>29</v>
      </c>
      <c r="F29" s="125" t="s">
        <v>36</v>
      </c>
      <c r="G29" s="129">
        <v>7</v>
      </c>
      <c r="H29" s="123">
        <f t="shared" si="0"/>
        <v>42</v>
      </c>
      <c r="I29" s="123"/>
      <c r="J29" s="123">
        <f t="shared" si="1"/>
        <v>0</v>
      </c>
      <c r="K29" s="123">
        <v>17</v>
      </c>
      <c r="L29" s="123">
        <f t="shared" si="2"/>
        <v>38</v>
      </c>
      <c r="M29" s="130"/>
      <c r="N29" s="123">
        <f t="shared" si="3"/>
        <v>0</v>
      </c>
      <c r="O29" s="130">
        <v>5</v>
      </c>
      <c r="P29" s="130">
        <f t="shared" si="22"/>
        <v>10</v>
      </c>
      <c r="Q29" s="130"/>
      <c r="R29" s="130">
        <f t="shared" si="5"/>
        <v>0</v>
      </c>
      <c r="S29" s="131">
        <f t="shared" si="6"/>
        <v>90</v>
      </c>
      <c r="T29" s="105"/>
      <c r="U29" s="123">
        <f t="shared" si="7"/>
        <v>0</v>
      </c>
      <c r="V29" s="123"/>
      <c r="W29" s="123">
        <f t="shared" si="8"/>
        <v>0</v>
      </c>
      <c r="X29" s="123"/>
      <c r="Y29" s="123">
        <f t="shared" si="9"/>
        <v>0</v>
      </c>
      <c r="Z29" s="123"/>
      <c r="AA29" s="123">
        <f t="shared" si="10"/>
        <v>0</v>
      </c>
      <c r="AB29" s="131">
        <f t="shared" si="11"/>
        <v>0</v>
      </c>
      <c r="AC29" s="105"/>
      <c r="AD29" s="123"/>
      <c r="AE29" s="131"/>
      <c r="AF29" s="105">
        <v>1</v>
      </c>
      <c r="AG29" s="123">
        <f t="shared" si="12"/>
        <v>12</v>
      </c>
      <c r="AH29" s="123"/>
      <c r="AI29" s="123">
        <f t="shared" si="13"/>
        <v>0</v>
      </c>
      <c r="AJ29" s="123"/>
      <c r="AK29" s="123">
        <f t="shared" si="14"/>
        <v>0</v>
      </c>
      <c r="AL29" s="123"/>
      <c r="AM29" s="123">
        <f t="shared" si="15"/>
        <v>0</v>
      </c>
      <c r="AN29" s="123"/>
      <c r="AO29" s="123">
        <f t="shared" si="16"/>
        <v>0</v>
      </c>
      <c r="AP29" s="123"/>
      <c r="AQ29" s="123">
        <f t="shared" si="17"/>
        <v>0</v>
      </c>
      <c r="AR29" s="123"/>
      <c r="AS29" s="123">
        <f t="shared" si="18"/>
        <v>0</v>
      </c>
      <c r="AT29" s="123">
        <f t="shared" si="19"/>
        <v>0</v>
      </c>
      <c r="AU29" s="131">
        <f t="shared" si="20"/>
        <v>12</v>
      </c>
      <c r="AV29" s="114">
        <f t="shared" si="21"/>
        <v>102</v>
      </c>
    </row>
    <row r="30" spans="1:48" s="87" customFormat="1">
      <c r="A30" s="124">
        <v>26</v>
      </c>
      <c r="B30" s="125" t="s">
        <v>70</v>
      </c>
      <c r="C30" s="126">
        <v>19767</v>
      </c>
      <c r="D30" s="127" t="s">
        <v>36</v>
      </c>
      <c r="E30" s="128" t="s">
        <v>29</v>
      </c>
      <c r="F30" s="125" t="s">
        <v>36</v>
      </c>
      <c r="G30" s="129">
        <v>6</v>
      </c>
      <c r="H30" s="123">
        <f t="shared" si="0"/>
        <v>36</v>
      </c>
      <c r="I30" s="123"/>
      <c r="J30" s="123">
        <f t="shared" si="1"/>
        <v>0</v>
      </c>
      <c r="K30" s="123">
        <v>20</v>
      </c>
      <c r="L30" s="123">
        <f t="shared" si="2"/>
        <v>44</v>
      </c>
      <c r="M30" s="130"/>
      <c r="N30" s="123">
        <f t="shared" si="3"/>
        <v>0</v>
      </c>
      <c r="O30" s="130">
        <v>4</v>
      </c>
      <c r="P30" s="130">
        <f t="shared" si="22"/>
        <v>8</v>
      </c>
      <c r="Q30" s="130"/>
      <c r="R30" s="130">
        <f t="shared" si="5"/>
        <v>0</v>
      </c>
      <c r="S30" s="131">
        <f t="shared" si="6"/>
        <v>88</v>
      </c>
      <c r="T30" s="105"/>
      <c r="U30" s="123">
        <f t="shared" si="7"/>
        <v>0</v>
      </c>
      <c r="V30" s="123"/>
      <c r="W30" s="123">
        <f t="shared" si="8"/>
        <v>0</v>
      </c>
      <c r="X30" s="123"/>
      <c r="Y30" s="123">
        <f t="shared" si="9"/>
        <v>0</v>
      </c>
      <c r="Z30" s="123"/>
      <c r="AA30" s="123">
        <f t="shared" si="10"/>
        <v>0</v>
      </c>
      <c r="AB30" s="131">
        <f t="shared" si="11"/>
        <v>0</v>
      </c>
      <c r="AC30" s="105"/>
      <c r="AD30" s="123"/>
      <c r="AE30" s="131"/>
      <c r="AF30" s="105">
        <v>1</v>
      </c>
      <c r="AG30" s="123">
        <f t="shared" si="12"/>
        <v>12</v>
      </c>
      <c r="AH30" s="123"/>
      <c r="AI30" s="123">
        <f t="shared" si="13"/>
        <v>0</v>
      </c>
      <c r="AJ30" s="123"/>
      <c r="AK30" s="123">
        <f t="shared" si="14"/>
        <v>0</v>
      </c>
      <c r="AL30" s="123"/>
      <c r="AM30" s="123">
        <f t="shared" si="15"/>
        <v>0</v>
      </c>
      <c r="AN30" s="123"/>
      <c r="AO30" s="123">
        <f t="shared" si="16"/>
        <v>0</v>
      </c>
      <c r="AP30" s="123"/>
      <c r="AQ30" s="123">
        <f t="shared" si="17"/>
        <v>0</v>
      </c>
      <c r="AR30" s="123"/>
      <c r="AS30" s="123">
        <f t="shared" si="18"/>
        <v>0</v>
      </c>
      <c r="AT30" s="123">
        <f t="shared" si="19"/>
        <v>0</v>
      </c>
      <c r="AU30" s="131">
        <f t="shared" si="20"/>
        <v>12</v>
      </c>
      <c r="AV30" s="114">
        <f t="shared" si="21"/>
        <v>100</v>
      </c>
    </row>
    <row r="31" spans="1:48" s="87" customFormat="1">
      <c r="A31" s="124">
        <v>27</v>
      </c>
      <c r="B31" s="125" t="s">
        <v>66</v>
      </c>
      <c r="C31" s="126">
        <v>23121</v>
      </c>
      <c r="D31" s="127" t="s">
        <v>36</v>
      </c>
      <c r="E31" s="128" t="s">
        <v>29</v>
      </c>
      <c r="F31" s="125" t="s">
        <v>36</v>
      </c>
      <c r="G31" s="129">
        <v>7</v>
      </c>
      <c r="H31" s="123">
        <f t="shared" si="0"/>
        <v>42</v>
      </c>
      <c r="I31" s="123"/>
      <c r="J31" s="123">
        <f t="shared" si="1"/>
        <v>0</v>
      </c>
      <c r="K31" s="123">
        <v>15</v>
      </c>
      <c r="L31" s="123">
        <f t="shared" si="2"/>
        <v>34</v>
      </c>
      <c r="M31" s="130"/>
      <c r="N31" s="123">
        <f t="shared" si="3"/>
        <v>0</v>
      </c>
      <c r="O31" s="130">
        <v>5</v>
      </c>
      <c r="P31" s="130">
        <f t="shared" si="22"/>
        <v>10</v>
      </c>
      <c r="Q31" s="130"/>
      <c r="R31" s="130">
        <f t="shared" si="5"/>
        <v>0</v>
      </c>
      <c r="S31" s="131">
        <f t="shared" si="6"/>
        <v>86</v>
      </c>
      <c r="T31" s="105"/>
      <c r="U31" s="123">
        <f t="shared" si="7"/>
        <v>0</v>
      </c>
      <c r="V31" s="123"/>
      <c r="W31" s="123">
        <f t="shared" si="8"/>
        <v>0</v>
      </c>
      <c r="X31" s="123"/>
      <c r="Y31" s="123">
        <f t="shared" si="9"/>
        <v>0</v>
      </c>
      <c r="Z31" s="123"/>
      <c r="AA31" s="123">
        <f t="shared" si="10"/>
        <v>0</v>
      </c>
      <c r="AB31" s="131">
        <f t="shared" si="11"/>
        <v>0</v>
      </c>
      <c r="AC31" s="105"/>
      <c r="AD31" s="123"/>
      <c r="AE31" s="131"/>
      <c r="AF31" s="105">
        <v>1</v>
      </c>
      <c r="AG31" s="123">
        <f t="shared" si="12"/>
        <v>12</v>
      </c>
      <c r="AH31" s="123"/>
      <c r="AI31" s="123">
        <f t="shared" si="13"/>
        <v>0</v>
      </c>
      <c r="AJ31" s="123"/>
      <c r="AK31" s="123">
        <f t="shared" si="14"/>
        <v>0</v>
      </c>
      <c r="AL31" s="123"/>
      <c r="AM31" s="123">
        <f t="shared" si="15"/>
        <v>0</v>
      </c>
      <c r="AN31" s="123"/>
      <c r="AO31" s="123">
        <f t="shared" si="16"/>
        <v>0</v>
      </c>
      <c r="AP31" s="123"/>
      <c r="AQ31" s="123">
        <f t="shared" si="17"/>
        <v>0</v>
      </c>
      <c r="AR31" s="123"/>
      <c r="AS31" s="123">
        <f t="shared" si="18"/>
        <v>0</v>
      </c>
      <c r="AT31" s="123">
        <f t="shared" si="19"/>
        <v>0</v>
      </c>
      <c r="AU31" s="131">
        <f t="shared" si="20"/>
        <v>12</v>
      </c>
      <c r="AV31" s="114">
        <f t="shared" si="21"/>
        <v>98</v>
      </c>
    </row>
    <row r="32" spans="1:48" s="87" customFormat="1">
      <c r="A32" s="124">
        <v>28</v>
      </c>
      <c r="B32" s="125" t="s">
        <v>56</v>
      </c>
      <c r="C32" s="126">
        <v>19938</v>
      </c>
      <c r="D32" s="127" t="s">
        <v>36</v>
      </c>
      <c r="E32" s="128" t="s">
        <v>29</v>
      </c>
      <c r="F32" s="125" t="s">
        <v>36</v>
      </c>
      <c r="G32" s="129">
        <v>7</v>
      </c>
      <c r="H32" s="123">
        <f t="shared" si="0"/>
        <v>42</v>
      </c>
      <c r="I32" s="123"/>
      <c r="J32" s="123">
        <f t="shared" si="1"/>
        <v>0</v>
      </c>
      <c r="K32" s="123">
        <v>15</v>
      </c>
      <c r="L32" s="123">
        <f t="shared" si="2"/>
        <v>34</v>
      </c>
      <c r="M32" s="130"/>
      <c r="N32" s="123">
        <f t="shared" si="3"/>
        <v>0</v>
      </c>
      <c r="O32" s="130">
        <v>3</v>
      </c>
      <c r="P32" s="130">
        <f t="shared" si="22"/>
        <v>6</v>
      </c>
      <c r="Q32" s="130"/>
      <c r="R32" s="130">
        <f t="shared" si="5"/>
        <v>0</v>
      </c>
      <c r="S32" s="131">
        <f t="shared" si="6"/>
        <v>82</v>
      </c>
      <c r="T32" s="105"/>
      <c r="U32" s="123">
        <f t="shared" si="7"/>
        <v>0</v>
      </c>
      <c r="V32" s="123"/>
      <c r="W32" s="123">
        <f t="shared" si="8"/>
        <v>0</v>
      </c>
      <c r="X32" s="123"/>
      <c r="Y32" s="123">
        <f t="shared" si="9"/>
        <v>0</v>
      </c>
      <c r="Z32" s="123"/>
      <c r="AA32" s="123">
        <f t="shared" si="10"/>
        <v>0</v>
      </c>
      <c r="AB32" s="131">
        <f t="shared" si="11"/>
        <v>0</v>
      </c>
      <c r="AC32" s="105"/>
      <c r="AD32" s="123"/>
      <c r="AE32" s="131"/>
      <c r="AF32" s="105">
        <v>1</v>
      </c>
      <c r="AG32" s="123">
        <f t="shared" si="12"/>
        <v>12</v>
      </c>
      <c r="AH32" s="123"/>
      <c r="AI32" s="123">
        <f t="shared" si="13"/>
        <v>0</v>
      </c>
      <c r="AJ32" s="123"/>
      <c r="AK32" s="123">
        <f t="shared" si="14"/>
        <v>0</v>
      </c>
      <c r="AL32" s="123">
        <v>1</v>
      </c>
      <c r="AM32" s="123">
        <f t="shared" si="15"/>
        <v>1</v>
      </c>
      <c r="AN32" s="123"/>
      <c r="AO32" s="123">
        <f t="shared" si="16"/>
        <v>0</v>
      </c>
      <c r="AP32" s="123"/>
      <c r="AQ32" s="123">
        <f t="shared" si="17"/>
        <v>0</v>
      </c>
      <c r="AR32" s="123"/>
      <c r="AS32" s="123">
        <f t="shared" si="18"/>
        <v>0</v>
      </c>
      <c r="AT32" s="123">
        <f t="shared" si="19"/>
        <v>1</v>
      </c>
      <c r="AU32" s="131">
        <f t="shared" si="20"/>
        <v>13</v>
      </c>
      <c r="AV32" s="114">
        <f t="shared" si="21"/>
        <v>95</v>
      </c>
    </row>
  </sheetData>
  <mergeCells count="10">
    <mergeCell ref="A1:AV1"/>
    <mergeCell ref="AV3:AV4"/>
    <mergeCell ref="G3:S3"/>
    <mergeCell ref="T3:AB3"/>
    <mergeCell ref="AC3:AE3"/>
    <mergeCell ref="AF3:AU3"/>
    <mergeCell ref="E3:E4"/>
    <mergeCell ref="A3:D3"/>
    <mergeCell ref="C4:D4"/>
    <mergeCell ref="A2:AV2"/>
  </mergeCells>
  <phoneticPr fontId="0" type="noConversion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  <rowBreaks count="1" manualBreakCount="1">
    <brk id="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V55"/>
  <sheetViews>
    <sheetView zoomScale="85" zoomScaleNormal="85" workbookViewId="0">
      <selection activeCell="B7" sqref="B7:AV55"/>
    </sheetView>
  </sheetViews>
  <sheetFormatPr defaultColWidth="9.109375" defaultRowHeight="13.8"/>
  <cols>
    <col min="1" max="1" width="4.6640625" style="1" customWidth="1"/>
    <col min="2" max="2" width="29.33203125" style="1" bestFit="1" customWidth="1"/>
    <col min="3" max="3" width="9.33203125" style="1" customWidth="1"/>
    <col min="4" max="4" width="3.6640625" style="1" bestFit="1" customWidth="1"/>
    <col min="5" max="5" width="3.5546875" style="3" bestFit="1" customWidth="1"/>
    <col min="6" max="6" width="3.33203125" style="3" customWidth="1"/>
    <col min="7" max="18" width="4.44140625" style="5" customWidth="1"/>
    <col min="19" max="19" width="5.88671875" style="5" customWidth="1"/>
    <col min="20" max="20" width="7.10937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6" width="5" style="5" customWidth="1"/>
    <col min="47" max="47" width="5.44140625" style="5" customWidth="1"/>
    <col min="48" max="48" width="5.6640625" style="5" customWidth="1"/>
    <col min="49" max="16384" width="9.109375" style="1"/>
  </cols>
  <sheetData>
    <row r="1" spans="1:48" s="5" customFormat="1" ht="22.2">
      <c r="A1" s="187" t="s">
        <v>327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30.75" customHeight="1" thickBot="1">
      <c r="A2" s="221" t="s">
        <v>284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2"/>
    </row>
    <row r="3" spans="1:48" ht="25.5" customHeight="1">
      <c r="A3" s="193" t="s">
        <v>340</v>
      </c>
      <c r="B3" s="194"/>
      <c r="C3" s="194"/>
      <c r="D3" s="209"/>
      <c r="E3" s="21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ht="165.6">
      <c r="A4" s="23" t="s">
        <v>341</v>
      </c>
      <c r="B4" s="9" t="s">
        <v>0</v>
      </c>
      <c r="C4" s="198" t="s">
        <v>1</v>
      </c>
      <c r="D4" s="223"/>
      <c r="E4" s="7"/>
      <c r="F4" s="7"/>
      <c r="G4" s="25" t="s">
        <v>2</v>
      </c>
      <c r="H4" s="25" t="s">
        <v>3</v>
      </c>
      <c r="I4" s="25" t="s">
        <v>337</v>
      </c>
      <c r="J4" s="25" t="s">
        <v>3</v>
      </c>
      <c r="K4" s="25" t="s">
        <v>4</v>
      </c>
      <c r="L4" s="25" t="s">
        <v>3</v>
      </c>
      <c r="M4" s="25" t="s">
        <v>338</v>
      </c>
      <c r="N4" s="25" t="s">
        <v>3</v>
      </c>
      <c r="O4" s="29" t="s">
        <v>344</v>
      </c>
      <c r="P4" s="25" t="s">
        <v>3</v>
      </c>
      <c r="Q4" s="25" t="s">
        <v>345</v>
      </c>
      <c r="R4" s="25" t="s">
        <v>3</v>
      </c>
      <c r="S4" s="14" t="s">
        <v>5</v>
      </c>
      <c r="T4" s="26" t="s">
        <v>31</v>
      </c>
      <c r="U4" s="12" t="s">
        <v>3</v>
      </c>
      <c r="V4" s="27" t="s">
        <v>7</v>
      </c>
      <c r="W4" s="12" t="s">
        <v>3</v>
      </c>
      <c r="X4" s="26" t="s">
        <v>13</v>
      </c>
      <c r="Y4" s="12" t="s">
        <v>3</v>
      </c>
      <c r="Z4" s="26" t="s">
        <v>14</v>
      </c>
      <c r="AA4" s="12" t="s">
        <v>3</v>
      </c>
      <c r="AB4" s="14" t="s">
        <v>5</v>
      </c>
      <c r="AC4" s="12" t="s">
        <v>8</v>
      </c>
      <c r="AD4" s="12" t="s">
        <v>9</v>
      </c>
      <c r="AE4" s="28" t="s">
        <v>10</v>
      </c>
      <c r="AF4" s="11" t="s">
        <v>15</v>
      </c>
      <c r="AG4" s="12" t="s">
        <v>3</v>
      </c>
      <c r="AH4" s="11" t="s">
        <v>16</v>
      </c>
      <c r="AI4" s="12" t="s">
        <v>3</v>
      </c>
      <c r="AJ4" s="11" t="s">
        <v>17</v>
      </c>
      <c r="AK4" s="12" t="s">
        <v>3</v>
      </c>
      <c r="AL4" s="11" t="s">
        <v>18</v>
      </c>
      <c r="AM4" s="12" t="s">
        <v>3</v>
      </c>
      <c r="AN4" s="11" t="s">
        <v>19</v>
      </c>
      <c r="AO4" s="12" t="s">
        <v>3</v>
      </c>
      <c r="AP4" s="11" t="s">
        <v>20</v>
      </c>
      <c r="AQ4" s="12" t="s">
        <v>3</v>
      </c>
      <c r="AR4" s="11" t="s">
        <v>21</v>
      </c>
      <c r="AS4" s="12" t="s">
        <v>3</v>
      </c>
      <c r="AT4" s="13" t="s">
        <v>25</v>
      </c>
      <c r="AU4" s="14" t="s">
        <v>22</v>
      </c>
      <c r="AV4" s="197"/>
    </row>
    <row r="5" spans="1:48" s="87" customFormat="1">
      <c r="A5" s="105">
        <v>1</v>
      </c>
      <c r="B5" s="106" t="s">
        <v>202</v>
      </c>
      <c r="C5" s="107">
        <v>24945</v>
      </c>
      <c r="D5" s="132" t="s">
        <v>67</v>
      </c>
      <c r="E5" s="133" t="s">
        <v>29</v>
      </c>
      <c r="F5" s="109" t="s">
        <v>67</v>
      </c>
      <c r="G5" s="134">
        <v>9</v>
      </c>
      <c r="H5" s="110">
        <f t="shared" ref="H5:H36" si="0">G5*6</f>
        <v>54</v>
      </c>
      <c r="I5" s="110"/>
      <c r="J5" s="110">
        <f t="shared" ref="J5:J36" si="1">I5*6</f>
        <v>0</v>
      </c>
      <c r="K5" s="110">
        <v>17</v>
      </c>
      <c r="L5" s="110">
        <f t="shared" ref="L5:L36" si="2">IF(K5&gt;4,K5*2+4,K5*4)</f>
        <v>38</v>
      </c>
      <c r="M5" s="111">
        <v>9</v>
      </c>
      <c r="N5" s="110">
        <f t="shared" ref="N5:N27" si="3">IF(M5&gt;4,M5*2+4,M5*4)</f>
        <v>22</v>
      </c>
      <c r="O5" s="111">
        <v>5</v>
      </c>
      <c r="P5" s="111">
        <f t="shared" ref="P5:P36" si="4">O5*2</f>
        <v>10</v>
      </c>
      <c r="Q5" s="111"/>
      <c r="R5" s="111">
        <f t="shared" ref="R5:R36" si="5">Q5*1</f>
        <v>0</v>
      </c>
      <c r="S5" s="112">
        <f t="shared" ref="S5:S36" si="6">H5+J5+L5+N5+P5+R5</f>
        <v>124</v>
      </c>
      <c r="T5" s="113"/>
      <c r="U5" s="110">
        <f t="shared" ref="U5:U36" si="7">IF(T5=0,0,6)</f>
        <v>0</v>
      </c>
      <c r="V5" s="110"/>
      <c r="W5" s="110">
        <f t="shared" ref="W5:W36" si="8">V5*4</f>
        <v>0</v>
      </c>
      <c r="X5" s="110">
        <v>2</v>
      </c>
      <c r="Y5" s="110">
        <f t="shared" ref="Y5:Y36" si="9">X5*3</f>
        <v>6</v>
      </c>
      <c r="Z5" s="110"/>
      <c r="AA5" s="110">
        <f t="shared" ref="AA5:AA36" si="10">IF(Z5=0,0,6)</f>
        <v>0</v>
      </c>
      <c r="AB5" s="112">
        <f t="shared" ref="AB5:AB44" si="11">U5+W5+Y5+AA5</f>
        <v>6</v>
      </c>
      <c r="AC5" s="113"/>
      <c r="AD5" s="110"/>
      <c r="AE5" s="112"/>
      <c r="AF5" s="113">
        <v>1</v>
      </c>
      <c r="AG5" s="110">
        <f t="shared" ref="AG5:AG22" si="12">AF5*12</f>
        <v>12</v>
      </c>
      <c r="AH5" s="110"/>
      <c r="AI5" s="110">
        <f t="shared" ref="AI5:AI22" si="13">AH5*5</f>
        <v>0</v>
      </c>
      <c r="AJ5" s="110">
        <v>1</v>
      </c>
      <c r="AK5" s="110">
        <f t="shared" ref="AK5:AK36" si="14">AJ5*3</f>
        <v>3</v>
      </c>
      <c r="AL5" s="110"/>
      <c r="AM5" s="110">
        <f t="shared" ref="AM5:AM22" si="15">AL5*1</f>
        <v>0</v>
      </c>
      <c r="AN5" s="110"/>
      <c r="AO5" s="110">
        <f t="shared" ref="AO5:AO36" si="16">AN5*5</f>
        <v>0</v>
      </c>
      <c r="AP5" s="110"/>
      <c r="AQ5" s="110">
        <f t="shared" ref="AQ5:AQ22" si="17">AP5*5</f>
        <v>0</v>
      </c>
      <c r="AR5" s="110"/>
      <c r="AS5" s="110">
        <f t="shared" ref="AS5:AS25" si="18">AR5*1</f>
        <v>0</v>
      </c>
      <c r="AT5" s="110">
        <f t="shared" ref="AT5:AT36" si="19">IF(AI5+AK5+AM5+AO5+AQ5+AS5&gt;10,10,AI5+AK5+AM5+AO5+AQ5+AS5)</f>
        <v>3</v>
      </c>
      <c r="AU5" s="112">
        <f t="shared" ref="AU5:AU36" si="20">AG5+AT5</f>
        <v>15</v>
      </c>
      <c r="AV5" s="114">
        <f t="shared" ref="AV5:AV13" si="21">S5+AB5+AU5</f>
        <v>145</v>
      </c>
    </row>
    <row r="6" spans="1:48" s="87" customFormat="1">
      <c r="A6" s="105">
        <v>2</v>
      </c>
      <c r="B6" s="106" t="s">
        <v>141</v>
      </c>
      <c r="C6" s="107">
        <v>21163</v>
      </c>
      <c r="D6" s="132" t="s">
        <v>67</v>
      </c>
      <c r="E6" s="133" t="s">
        <v>29</v>
      </c>
      <c r="F6" s="109" t="s">
        <v>67</v>
      </c>
      <c r="G6" s="134">
        <v>9</v>
      </c>
      <c r="H6" s="110">
        <f t="shared" si="0"/>
        <v>54</v>
      </c>
      <c r="I6" s="110"/>
      <c r="J6" s="110">
        <f t="shared" si="1"/>
        <v>0</v>
      </c>
      <c r="K6" s="110">
        <v>28</v>
      </c>
      <c r="L6" s="110">
        <f t="shared" si="2"/>
        <v>60</v>
      </c>
      <c r="M6" s="111">
        <v>0</v>
      </c>
      <c r="N6" s="110">
        <f t="shared" si="3"/>
        <v>0</v>
      </c>
      <c r="O6" s="111">
        <v>5</v>
      </c>
      <c r="P6" s="111">
        <f t="shared" si="4"/>
        <v>10</v>
      </c>
      <c r="Q6" s="111"/>
      <c r="R6" s="111">
        <f t="shared" si="5"/>
        <v>0</v>
      </c>
      <c r="S6" s="112">
        <f t="shared" si="6"/>
        <v>124</v>
      </c>
      <c r="T6" s="113"/>
      <c r="U6" s="110">
        <f t="shared" si="7"/>
        <v>0</v>
      </c>
      <c r="V6" s="110"/>
      <c r="W6" s="110">
        <f t="shared" si="8"/>
        <v>0</v>
      </c>
      <c r="X6" s="110"/>
      <c r="Y6" s="110">
        <f t="shared" si="9"/>
        <v>0</v>
      </c>
      <c r="Z6" s="110"/>
      <c r="AA6" s="110">
        <f t="shared" si="10"/>
        <v>0</v>
      </c>
      <c r="AB6" s="112">
        <f t="shared" si="11"/>
        <v>0</v>
      </c>
      <c r="AC6" s="113"/>
      <c r="AD6" s="110"/>
      <c r="AE6" s="112"/>
      <c r="AF6" s="113">
        <v>1</v>
      </c>
      <c r="AG6" s="110">
        <f t="shared" si="12"/>
        <v>12</v>
      </c>
      <c r="AH6" s="110"/>
      <c r="AI6" s="110">
        <f t="shared" si="13"/>
        <v>0</v>
      </c>
      <c r="AJ6" s="110">
        <v>1</v>
      </c>
      <c r="AK6" s="110">
        <f t="shared" si="14"/>
        <v>3</v>
      </c>
      <c r="AL6" s="110"/>
      <c r="AM6" s="110">
        <f t="shared" si="15"/>
        <v>0</v>
      </c>
      <c r="AN6" s="110">
        <v>1</v>
      </c>
      <c r="AO6" s="110">
        <f t="shared" si="16"/>
        <v>5</v>
      </c>
      <c r="AP6" s="110"/>
      <c r="AQ6" s="110">
        <f t="shared" si="17"/>
        <v>0</v>
      </c>
      <c r="AR6" s="110"/>
      <c r="AS6" s="110">
        <f t="shared" si="18"/>
        <v>0</v>
      </c>
      <c r="AT6" s="110">
        <f t="shared" si="19"/>
        <v>8</v>
      </c>
      <c r="AU6" s="112">
        <f t="shared" si="20"/>
        <v>20</v>
      </c>
      <c r="AV6" s="114">
        <f t="shared" si="21"/>
        <v>144</v>
      </c>
    </row>
    <row r="7" spans="1:48" s="87" customFormat="1">
      <c r="A7" s="105">
        <v>3</v>
      </c>
      <c r="B7" s="106" t="s">
        <v>204</v>
      </c>
      <c r="C7" s="107">
        <v>20486</v>
      </c>
      <c r="D7" s="132" t="s">
        <v>67</v>
      </c>
      <c r="E7" s="133" t="s">
        <v>29</v>
      </c>
      <c r="F7" s="109" t="s">
        <v>67</v>
      </c>
      <c r="G7" s="134">
        <v>10</v>
      </c>
      <c r="H7" s="110">
        <f t="shared" si="0"/>
        <v>60</v>
      </c>
      <c r="I7" s="110"/>
      <c r="J7" s="110">
        <f t="shared" si="1"/>
        <v>0</v>
      </c>
      <c r="K7" s="110">
        <v>23</v>
      </c>
      <c r="L7" s="110">
        <f t="shared" si="2"/>
        <v>50</v>
      </c>
      <c r="M7" s="111"/>
      <c r="N7" s="110">
        <f t="shared" si="3"/>
        <v>0</v>
      </c>
      <c r="O7" s="111">
        <v>5</v>
      </c>
      <c r="P7" s="111">
        <f t="shared" si="4"/>
        <v>10</v>
      </c>
      <c r="Q7" s="111"/>
      <c r="R7" s="111">
        <f t="shared" si="5"/>
        <v>0</v>
      </c>
      <c r="S7" s="112">
        <f t="shared" si="6"/>
        <v>120</v>
      </c>
      <c r="T7" s="113"/>
      <c r="U7" s="110">
        <f t="shared" si="7"/>
        <v>0</v>
      </c>
      <c r="V7" s="110"/>
      <c r="W7" s="110">
        <f t="shared" si="8"/>
        <v>0</v>
      </c>
      <c r="X7" s="110"/>
      <c r="Y7" s="110">
        <f t="shared" si="9"/>
        <v>0</v>
      </c>
      <c r="Z7" s="110"/>
      <c r="AA7" s="110">
        <f t="shared" si="10"/>
        <v>0</v>
      </c>
      <c r="AB7" s="112">
        <f t="shared" si="11"/>
        <v>0</v>
      </c>
      <c r="AC7" s="113"/>
      <c r="AD7" s="110"/>
      <c r="AE7" s="112"/>
      <c r="AF7" s="113">
        <v>1</v>
      </c>
      <c r="AG7" s="110">
        <f t="shared" si="12"/>
        <v>12</v>
      </c>
      <c r="AH7" s="110"/>
      <c r="AI7" s="110">
        <f t="shared" si="13"/>
        <v>0</v>
      </c>
      <c r="AJ7" s="110">
        <v>1</v>
      </c>
      <c r="AK7" s="110">
        <f t="shared" si="14"/>
        <v>3</v>
      </c>
      <c r="AL7" s="110">
        <v>2</v>
      </c>
      <c r="AM7" s="110">
        <f t="shared" si="15"/>
        <v>2</v>
      </c>
      <c r="AN7" s="110">
        <v>1</v>
      </c>
      <c r="AO7" s="110">
        <f t="shared" si="16"/>
        <v>5</v>
      </c>
      <c r="AP7" s="110"/>
      <c r="AQ7" s="110">
        <f t="shared" si="17"/>
        <v>0</v>
      </c>
      <c r="AR7" s="110"/>
      <c r="AS7" s="110">
        <f t="shared" si="18"/>
        <v>0</v>
      </c>
      <c r="AT7" s="110">
        <f t="shared" si="19"/>
        <v>10</v>
      </c>
      <c r="AU7" s="112">
        <f t="shared" si="20"/>
        <v>22</v>
      </c>
      <c r="AV7" s="114">
        <f t="shared" si="21"/>
        <v>142</v>
      </c>
    </row>
    <row r="8" spans="1:48" s="87" customFormat="1">
      <c r="A8" s="105">
        <v>4</v>
      </c>
      <c r="B8" s="106" t="s">
        <v>193</v>
      </c>
      <c r="C8" s="107">
        <v>21410</v>
      </c>
      <c r="D8" s="132" t="s">
        <v>55</v>
      </c>
      <c r="E8" s="133" t="s">
        <v>29</v>
      </c>
      <c r="F8" s="109" t="s">
        <v>67</v>
      </c>
      <c r="G8" s="134">
        <v>9</v>
      </c>
      <c r="H8" s="110">
        <f t="shared" si="0"/>
        <v>54</v>
      </c>
      <c r="I8" s="110"/>
      <c r="J8" s="110">
        <f t="shared" si="1"/>
        <v>0</v>
      </c>
      <c r="K8" s="110">
        <v>26</v>
      </c>
      <c r="L8" s="110">
        <f t="shared" si="2"/>
        <v>56</v>
      </c>
      <c r="M8" s="111"/>
      <c r="N8" s="110">
        <f t="shared" si="3"/>
        <v>0</v>
      </c>
      <c r="O8" s="111">
        <v>5</v>
      </c>
      <c r="P8" s="111">
        <f t="shared" si="4"/>
        <v>10</v>
      </c>
      <c r="Q8" s="111"/>
      <c r="R8" s="111">
        <f t="shared" si="5"/>
        <v>0</v>
      </c>
      <c r="S8" s="112">
        <f t="shared" si="6"/>
        <v>120</v>
      </c>
      <c r="T8" s="113"/>
      <c r="U8" s="110">
        <f t="shared" si="7"/>
        <v>0</v>
      </c>
      <c r="V8" s="110"/>
      <c r="W8" s="110">
        <f t="shared" si="8"/>
        <v>0</v>
      </c>
      <c r="X8" s="110"/>
      <c r="Y8" s="110">
        <f t="shared" si="9"/>
        <v>0</v>
      </c>
      <c r="Z8" s="110"/>
      <c r="AA8" s="110">
        <f t="shared" si="10"/>
        <v>0</v>
      </c>
      <c r="AB8" s="112">
        <f t="shared" si="11"/>
        <v>0</v>
      </c>
      <c r="AC8" s="113"/>
      <c r="AD8" s="110"/>
      <c r="AE8" s="112"/>
      <c r="AF8" s="113">
        <v>1</v>
      </c>
      <c r="AG8" s="110">
        <f t="shared" si="12"/>
        <v>12</v>
      </c>
      <c r="AH8" s="110"/>
      <c r="AI8" s="110">
        <f t="shared" si="13"/>
        <v>0</v>
      </c>
      <c r="AJ8" s="110">
        <v>1</v>
      </c>
      <c r="AK8" s="110">
        <f t="shared" si="14"/>
        <v>3</v>
      </c>
      <c r="AL8" s="110"/>
      <c r="AM8" s="110">
        <f t="shared" si="15"/>
        <v>0</v>
      </c>
      <c r="AN8" s="110">
        <v>1</v>
      </c>
      <c r="AO8" s="110">
        <f t="shared" si="16"/>
        <v>5</v>
      </c>
      <c r="AP8" s="110"/>
      <c r="AQ8" s="110">
        <f t="shared" si="17"/>
        <v>0</v>
      </c>
      <c r="AR8" s="110"/>
      <c r="AS8" s="110">
        <f t="shared" si="18"/>
        <v>0</v>
      </c>
      <c r="AT8" s="110">
        <f t="shared" si="19"/>
        <v>8</v>
      </c>
      <c r="AU8" s="112">
        <f t="shared" si="20"/>
        <v>20</v>
      </c>
      <c r="AV8" s="114">
        <f t="shared" si="21"/>
        <v>140</v>
      </c>
    </row>
    <row r="9" spans="1:48" s="87" customFormat="1">
      <c r="A9" s="105">
        <v>5</v>
      </c>
      <c r="B9" s="106" t="s">
        <v>205</v>
      </c>
      <c r="C9" s="107">
        <v>20607</v>
      </c>
      <c r="D9" s="132" t="s">
        <v>67</v>
      </c>
      <c r="E9" s="133" t="s">
        <v>29</v>
      </c>
      <c r="F9" s="109" t="s">
        <v>67</v>
      </c>
      <c r="G9" s="134">
        <v>9</v>
      </c>
      <c r="H9" s="110">
        <f t="shared" si="0"/>
        <v>54</v>
      </c>
      <c r="I9" s="110"/>
      <c r="J9" s="110">
        <f t="shared" si="1"/>
        <v>0</v>
      </c>
      <c r="K9" s="110">
        <v>24</v>
      </c>
      <c r="L9" s="110">
        <f t="shared" si="2"/>
        <v>52</v>
      </c>
      <c r="M9" s="111"/>
      <c r="N9" s="110">
        <f t="shared" si="3"/>
        <v>0</v>
      </c>
      <c r="O9" s="111">
        <v>5</v>
      </c>
      <c r="P9" s="111">
        <f t="shared" si="4"/>
        <v>10</v>
      </c>
      <c r="Q9" s="111"/>
      <c r="R9" s="111">
        <f t="shared" si="5"/>
        <v>0</v>
      </c>
      <c r="S9" s="112">
        <f t="shared" si="6"/>
        <v>116</v>
      </c>
      <c r="T9" s="113"/>
      <c r="U9" s="110">
        <f t="shared" si="7"/>
        <v>0</v>
      </c>
      <c r="V9" s="110"/>
      <c r="W9" s="110">
        <f t="shared" si="8"/>
        <v>0</v>
      </c>
      <c r="X9" s="110"/>
      <c r="Y9" s="110">
        <f t="shared" si="9"/>
        <v>0</v>
      </c>
      <c r="Z9" s="110"/>
      <c r="AA9" s="110">
        <f t="shared" si="10"/>
        <v>0</v>
      </c>
      <c r="AB9" s="112">
        <f t="shared" si="11"/>
        <v>0</v>
      </c>
      <c r="AC9" s="113"/>
      <c r="AD9" s="110"/>
      <c r="AE9" s="112"/>
      <c r="AF9" s="113">
        <v>1</v>
      </c>
      <c r="AG9" s="110">
        <f t="shared" si="12"/>
        <v>12</v>
      </c>
      <c r="AH9" s="110"/>
      <c r="AI9" s="110">
        <f t="shared" si="13"/>
        <v>0</v>
      </c>
      <c r="AJ9" s="110">
        <v>3</v>
      </c>
      <c r="AK9" s="110">
        <f t="shared" si="14"/>
        <v>9</v>
      </c>
      <c r="AL9" s="110"/>
      <c r="AM9" s="110">
        <f t="shared" si="15"/>
        <v>0</v>
      </c>
      <c r="AN9" s="110">
        <v>1</v>
      </c>
      <c r="AO9" s="110">
        <f t="shared" si="16"/>
        <v>5</v>
      </c>
      <c r="AP9" s="110"/>
      <c r="AQ9" s="110">
        <f t="shared" si="17"/>
        <v>0</v>
      </c>
      <c r="AR9" s="110"/>
      <c r="AS9" s="110">
        <f t="shared" si="18"/>
        <v>0</v>
      </c>
      <c r="AT9" s="110">
        <f t="shared" si="19"/>
        <v>10</v>
      </c>
      <c r="AU9" s="112">
        <f t="shared" si="20"/>
        <v>22</v>
      </c>
      <c r="AV9" s="114">
        <f t="shared" si="21"/>
        <v>138</v>
      </c>
    </row>
    <row r="10" spans="1:48" s="87" customFormat="1">
      <c r="A10" s="105">
        <v>6</v>
      </c>
      <c r="B10" s="106" t="s">
        <v>142</v>
      </c>
      <c r="C10" s="107">
        <v>18748</v>
      </c>
      <c r="D10" s="132" t="s">
        <v>67</v>
      </c>
      <c r="E10" s="133" t="s">
        <v>29</v>
      </c>
      <c r="F10" s="109" t="s">
        <v>67</v>
      </c>
      <c r="G10" s="134">
        <v>9</v>
      </c>
      <c r="H10" s="110">
        <f t="shared" si="0"/>
        <v>54</v>
      </c>
      <c r="I10" s="110"/>
      <c r="J10" s="110">
        <f t="shared" si="1"/>
        <v>0</v>
      </c>
      <c r="K10" s="110">
        <v>27</v>
      </c>
      <c r="L10" s="110">
        <f t="shared" si="2"/>
        <v>58</v>
      </c>
      <c r="M10" s="111"/>
      <c r="N10" s="110">
        <f t="shared" si="3"/>
        <v>0</v>
      </c>
      <c r="O10" s="111">
        <v>5</v>
      </c>
      <c r="P10" s="111">
        <f t="shared" si="4"/>
        <v>10</v>
      </c>
      <c r="Q10" s="111"/>
      <c r="R10" s="111">
        <f t="shared" si="5"/>
        <v>0</v>
      </c>
      <c r="S10" s="112">
        <f t="shared" si="6"/>
        <v>122</v>
      </c>
      <c r="T10" s="113"/>
      <c r="U10" s="110">
        <f t="shared" si="7"/>
        <v>0</v>
      </c>
      <c r="V10" s="110"/>
      <c r="W10" s="110">
        <f t="shared" si="8"/>
        <v>0</v>
      </c>
      <c r="X10" s="110"/>
      <c r="Y10" s="110">
        <f t="shared" si="9"/>
        <v>0</v>
      </c>
      <c r="Z10" s="110"/>
      <c r="AA10" s="110">
        <f t="shared" si="10"/>
        <v>0</v>
      </c>
      <c r="AB10" s="112">
        <f t="shared" si="11"/>
        <v>0</v>
      </c>
      <c r="AC10" s="113"/>
      <c r="AD10" s="110"/>
      <c r="AE10" s="112"/>
      <c r="AF10" s="113">
        <v>1</v>
      </c>
      <c r="AG10" s="110">
        <f t="shared" si="12"/>
        <v>12</v>
      </c>
      <c r="AH10" s="110"/>
      <c r="AI10" s="110">
        <f t="shared" si="13"/>
        <v>0</v>
      </c>
      <c r="AJ10" s="110"/>
      <c r="AK10" s="110">
        <f t="shared" si="14"/>
        <v>0</v>
      </c>
      <c r="AL10" s="110"/>
      <c r="AM10" s="110">
        <f t="shared" si="15"/>
        <v>0</v>
      </c>
      <c r="AN10" s="110"/>
      <c r="AO10" s="110">
        <f t="shared" si="16"/>
        <v>0</v>
      </c>
      <c r="AP10" s="110"/>
      <c r="AQ10" s="110">
        <f t="shared" si="17"/>
        <v>0</v>
      </c>
      <c r="AR10" s="110"/>
      <c r="AS10" s="110">
        <f t="shared" si="18"/>
        <v>0</v>
      </c>
      <c r="AT10" s="110">
        <f t="shared" si="19"/>
        <v>0</v>
      </c>
      <c r="AU10" s="112">
        <f t="shared" si="20"/>
        <v>12</v>
      </c>
      <c r="AV10" s="114">
        <f t="shared" si="21"/>
        <v>134</v>
      </c>
    </row>
    <row r="11" spans="1:48" s="87" customFormat="1">
      <c r="A11" s="105">
        <v>7</v>
      </c>
      <c r="B11" s="106" t="s">
        <v>195</v>
      </c>
      <c r="C11" s="107">
        <v>19733</v>
      </c>
      <c r="D11" s="132" t="s">
        <v>67</v>
      </c>
      <c r="E11" s="133" t="s">
        <v>29</v>
      </c>
      <c r="F11" s="109" t="s">
        <v>67</v>
      </c>
      <c r="G11" s="134">
        <v>9</v>
      </c>
      <c r="H11" s="110">
        <f t="shared" si="0"/>
        <v>54</v>
      </c>
      <c r="I11" s="110"/>
      <c r="J11" s="110">
        <f t="shared" si="1"/>
        <v>0</v>
      </c>
      <c r="K11" s="110">
        <v>27</v>
      </c>
      <c r="L11" s="110">
        <f t="shared" si="2"/>
        <v>58</v>
      </c>
      <c r="M11" s="111"/>
      <c r="N11" s="110">
        <f t="shared" si="3"/>
        <v>0</v>
      </c>
      <c r="O11" s="111">
        <v>5</v>
      </c>
      <c r="P11" s="111">
        <f t="shared" si="4"/>
        <v>10</v>
      </c>
      <c r="Q11" s="111"/>
      <c r="R11" s="111">
        <f t="shared" si="5"/>
        <v>0</v>
      </c>
      <c r="S11" s="112">
        <f t="shared" si="6"/>
        <v>122</v>
      </c>
      <c r="T11" s="113"/>
      <c r="U11" s="110">
        <f t="shared" si="7"/>
        <v>0</v>
      </c>
      <c r="V11" s="110"/>
      <c r="W11" s="110">
        <f t="shared" si="8"/>
        <v>0</v>
      </c>
      <c r="X11" s="110"/>
      <c r="Y11" s="110">
        <f t="shared" si="9"/>
        <v>0</v>
      </c>
      <c r="Z11" s="110"/>
      <c r="AA11" s="110">
        <f t="shared" si="10"/>
        <v>0</v>
      </c>
      <c r="AB11" s="112">
        <f t="shared" si="11"/>
        <v>0</v>
      </c>
      <c r="AC11" s="113"/>
      <c r="AD11" s="110"/>
      <c r="AE11" s="112"/>
      <c r="AF11" s="113">
        <v>1</v>
      </c>
      <c r="AG11" s="110">
        <f t="shared" si="12"/>
        <v>12</v>
      </c>
      <c r="AH11" s="110"/>
      <c r="AI11" s="110">
        <f t="shared" si="13"/>
        <v>0</v>
      </c>
      <c r="AJ11" s="110"/>
      <c r="AK11" s="110">
        <f t="shared" si="14"/>
        <v>0</v>
      </c>
      <c r="AL11" s="110"/>
      <c r="AM11" s="110">
        <f t="shared" si="15"/>
        <v>0</v>
      </c>
      <c r="AN11" s="110"/>
      <c r="AO11" s="110">
        <f t="shared" si="16"/>
        <v>0</v>
      </c>
      <c r="AP11" s="110"/>
      <c r="AQ11" s="110">
        <f t="shared" si="17"/>
        <v>0</v>
      </c>
      <c r="AR11" s="110"/>
      <c r="AS11" s="110">
        <f t="shared" si="18"/>
        <v>0</v>
      </c>
      <c r="AT11" s="110">
        <f t="shared" si="19"/>
        <v>0</v>
      </c>
      <c r="AU11" s="112">
        <f t="shared" si="20"/>
        <v>12</v>
      </c>
      <c r="AV11" s="114">
        <f t="shared" si="21"/>
        <v>134</v>
      </c>
    </row>
    <row r="12" spans="1:48" s="87" customFormat="1">
      <c r="A12" s="105">
        <v>8</v>
      </c>
      <c r="B12" s="106" t="s">
        <v>200</v>
      </c>
      <c r="C12" s="107">
        <v>19099</v>
      </c>
      <c r="D12" s="132" t="s">
        <v>67</v>
      </c>
      <c r="E12" s="133" t="s">
        <v>29</v>
      </c>
      <c r="F12" s="109" t="s">
        <v>67</v>
      </c>
      <c r="G12" s="134">
        <v>9</v>
      </c>
      <c r="H12" s="110">
        <f t="shared" si="0"/>
        <v>54</v>
      </c>
      <c r="I12" s="110"/>
      <c r="J12" s="110">
        <f t="shared" si="1"/>
        <v>0</v>
      </c>
      <c r="K12" s="110">
        <v>25</v>
      </c>
      <c r="L12" s="110">
        <f t="shared" si="2"/>
        <v>54</v>
      </c>
      <c r="M12" s="111"/>
      <c r="N12" s="110">
        <f t="shared" si="3"/>
        <v>0</v>
      </c>
      <c r="O12" s="111">
        <v>5</v>
      </c>
      <c r="P12" s="111">
        <f t="shared" si="4"/>
        <v>10</v>
      </c>
      <c r="Q12" s="111"/>
      <c r="R12" s="111">
        <f t="shared" si="5"/>
        <v>0</v>
      </c>
      <c r="S12" s="112">
        <f t="shared" si="6"/>
        <v>118</v>
      </c>
      <c r="T12" s="113"/>
      <c r="U12" s="110">
        <f t="shared" si="7"/>
        <v>0</v>
      </c>
      <c r="V12" s="110"/>
      <c r="W12" s="110">
        <f t="shared" si="8"/>
        <v>0</v>
      </c>
      <c r="X12" s="110"/>
      <c r="Y12" s="110">
        <f t="shared" si="9"/>
        <v>0</v>
      </c>
      <c r="Z12" s="110"/>
      <c r="AA12" s="110">
        <f t="shared" si="10"/>
        <v>0</v>
      </c>
      <c r="AB12" s="112">
        <f t="shared" si="11"/>
        <v>0</v>
      </c>
      <c r="AC12" s="113"/>
      <c r="AD12" s="110"/>
      <c r="AE12" s="112" t="s">
        <v>87</v>
      </c>
      <c r="AF12" s="113">
        <v>1</v>
      </c>
      <c r="AG12" s="110">
        <f t="shared" si="12"/>
        <v>12</v>
      </c>
      <c r="AH12" s="110"/>
      <c r="AI12" s="110">
        <f t="shared" si="13"/>
        <v>0</v>
      </c>
      <c r="AJ12" s="110">
        <v>1</v>
      </c>
      <c r="AK12" s="110">
        <f t="shared" si="14"/>
        <v>3</v>
      </c>
      <c r="AL12" s="110"/>
      <c r="AM12" s="110">
        <f t="shared" si="15"/>
        <v>0</v>
      </c>
      <c r="AN12" s="110"/>
      <c r="AO12" s="110">
        <f t="shared" si="16"/>
        <v>0</v>
      </c>
      <c r="AP12" s="110"/>
      <c r="AQ12" s="110">
        <f t="shared" si="17"/>
        <v>0</v>
      </c>
      <c r="AR12" s="110"/>
      <c r="AS12" s="110">
        <f t="shared" si="18"/>
        <v>0</v>
      </c>
      <c r="AT12" s="110">
        <f t="shared" si="19"/>
        <v>3</v>
      </c>
      <c r="AU12" s="112">
        <f t="shared" si="20"/>
        <v>15</v>
      </c>
      <c r="AV12" s="114">
        <f t="shared" si="21"/>
        <v>133</v>
      </c>
    </row>
    <row r="13" spans="1:48" s="87" customFormat="1">
      <c r="A13" s="105">
        <v>9</v>
      </c>
      <c r="B13" s="106" t="s">
        <v>190</v>
      </c>
      <c r="C13" s="107">
        <v>20747</v>
      </c>
      <c r="D13" s="132" t="s">
        <v>191</v>
      </c>
      <c r="E13" s="133" t="s">
        <v>29</v>
      </c>
      <c r="F13" s="109" t="s">
        <v>67</v>
      </c>
      <c r="G13" s="134">
        <v>9</v>
      </c>
      <c r="H13" s="110">
        <f t="shared" si="0"/>
        <v>54</v>
      </c>
      <c r="I13" s="110"/>
      <c r="J13" s="110">
        <f t="shared" si="1"/>
        <v>0</v>
      </c>
      <c r="K13" s="110">
        <v>24</v>
      </c>
      <c r="L13" s="110">
        <f t="shared" si="2"/>
        <v>52</v>
      </c>
      <c r="M13" s="111"/>
      <c r="N13" s="110">
        <f t="shared" si="3"/>
        <v>0</v>
      </c>
      <c r="O13" s="111">
        <v>5</v>
      </c>
      <c r="P13" s="111">
        <f t="shared" si="4"/>
        <v>10</v>
      </c>
      <c r="Q13" s="111"/>
      <c r="R13" s="111">
        <f t="shared" si="5"/>
        <v>0</v>
      </c>
      <c r="S13" s="112">
        <f t="shared" si="6"/>
        <v>116</v>
      </c>
      <c r="T13" s="113"/>
      <c r="U13" s="110">
        <f t="shared" si="7"/>
        <v>0</v>
      </c>
      <c r="V13" s="110"/>
      <c r="W13" s="110">
        <f t="shared" si="8"/>
        <v>0</v>
      </c>
      <c r="X13" s="110"/>
      <c r="Y13" s="110">
        <f t="shared" si="9"/>
        <v>0</v>
      </c>
      <c r="Z13" s="110"/>
      <c r="AA13" s="110">
        <f t="shared" si="10"/>
        <v>0</v>
      </c>
      <c r="AB13" s="112">
        <f t="shared" si="11"/>
        <v>0</v>
      </c>
      <c r="AC13" s="113"/>
      <c r="AD13" s="110"/>
      <c r="AE13" s="112"/>
      <c r="AF13" s="113">
        <v>1</v>
      </c>
      <c r="AG13" s="110">
        <f t="shared" si="12"/>
        <v>12</v>
      </c>
      <c r="AH13" s="110"/>
      <c r="AI13" s="110">
        <f t="shared" si="13"/>
        <v>0</v>
      </c>
      <c r="AJ13" s="110"/>
      <c r="AK13" s="110">
        <f t="shared" si="14"/>
        <v>0</v>
      </c>
      <c r="AL13" s="110"/>
      <c r="AM13" s="110">
        <f t="shared" si="15"/>
        <v>0</v>
      </c>
      <c r="AN13" s="110">
        <v>1</v>
      </c>
      <c r="AO13" s="110">
        <f t="shared" si="16"/>
        <v>5</v>
      </c>
      <c r="AP13" s="110"/>
      <c r="AQ13" s="110">
        <f t="shared" si="17"/>
        <v>0</v>
      </c>
      <c r="AR13" s="110"/>
      <c r="AS13" s="110">
        <f t="shared" si="18"/>
        <v>0</v>
      </c>
      <c r="AT13" s="110">
        <f t="shared" si="19"/>
        <v>5</v>
      </c>
      <c r="AU13" s="112">
        <f t="shared" si="20"/>
        <v>17</v>
      </c>
      <c r="AV13" s="114">
        <f t="shared" si="21"/>
        <v>133</v>
      </c>
    </row>
    <row r="14" spans="1:48" s="87" customFormat="1">
      <c r="A14" s="105">
        <v>10</v>
      </c>
      <c r="B14" s="135" t="s">
        <v>196</v>
      </c>
      <c r="C14" s="136">
        <v>21700</v>
      </c>
      <c r="D14" s="137" t="s">
        <v>67</v>
      </c>
      <c r="E14" s="138" t="s">
        <v>29</v>
      </c>
      <c r="F14" s="139" t="s">
        <v>67</v>
      </c>
      <c r="G14" s="140">
        <v>9</v>
      </c>
      <c r="H14" s="141">
        <f t="shared" si="0"/>
        <v>54</v>
      </c>
      <c r="I14" s="141"/>
      <c r="J14" s="141">
        <f t="shared" si="1"/>
        <v>0</v>
      </c>
      <c r="K14" s="141">
        <v>14</v>
      </c>
      <c r="L14" s="141">
        <f t="shared" si="2"/>
        <v>32</v>
      </c>
      <c r="M14" s="142">
        <v>7</v>
      </c>
      <c r="N14" s="141">
        <f t="shared" si="3"/>
        <v>18</v>
      </c>
      <c r="O14" s="142">
        <v>5</v>
      </c>
      <c r="P14" s="142">
        <f t="shared" si="4"/>
        <v>10</v>
      </c>
      <c r="Q14" s="142"/>
      <c r="R14" s="142">
        <f t="shared" si="5"/>
        <v>0</v>
      </c>
      <c r="S14" s="143">
        <f t="shared" si="6"/>
        <v>114</v>
      </c>
      <c r="T14" s="144"/>
      <c r="U14" s="141">
        <f t="shared" si="7"/>
        <v>0</v>
      </c>
      <c r="V14" s="141"/>
      <c r="W14" s="141">
        <f t="shared" si="8"/>
        <v>0</v>
      </c>
      <c r="X14" s="141"/>
      <c r="Y14" s="141">
        <f t="shared" si="9"/>
        <v>0</v>
      </c>
      <c r="Z14" s="141"/>
      <c r="AA14" s="141">
        <f t="shared" si="10"/>
        <v>0</v>
      </c>
      <c r="AB14" s="143">
        <f t="shared" si="11"/>
        <v>0</v>
      </c>
      <c r="AC14" s="144"/>
      <c r="AD14" s="141"/>
      <c r="AE14" s="145" t="s">
        <v>87</v>
      </c>
      <c r="AF14" s="144">
        <v>1</v>
      </c>
      <c r="AG14" s="141">
        <f t="shared" si="12"/>
        <v>12</v>
      </c>
      <c r="AH14" s="141"/>
      <c r="AI14" s="141">
        <f t="shared" si="13"/>
        <v>0</v>
      </c>
      <c r="AJ14" s="141">
        <v>1</v>
      </c>
      <c r="AK14" s="141">
        <f t="shared" si="14"/>
        <v>3</v>
      </c>
      <c r="AL14" s="141">
        <v>1</v>
      </c>
      <c r="AM14" s="141">
        <f t="shared" si="15"/>
        <v>1</v>
      </c>
      <c r="AN14" s="141">
        <v>3</v>
      </c>
      <c r="AO14" s="141">
        <f t="shared" si="16"/>
        <v>15</v>
      </c>
      <c r="AP14" s="141"/>
      <c r="AQ14" s="141">
        <f t="shared" si="17"/>
        <v>0</v>
      </c>
      <c r="AR14" s="141"/>
      <c r="AS14" s="141">
        <f t="shared" si="18"/>
        <v>0</v>
      </c>
      <c r="AT14" s="141">
        <f t="shared" si="19"/>
        <v>10</v>
      </c>
      <c r="AU14" s="143">
        <f t="shared" si="20"/>
        <v>22</v>
      </c>
      <c r="AV14" s="146">
        <v>133</v>
      </c>
    </row>
    <row r="15" spans="1:48" s="87" customFormat="1">
      <c r="A15" s="105">
        <v>11</v>
      </c>
      <c r="B15" s="106" t="s">
        <v>342</v>
      </c>
      <c r="C15" s="107">
        <v>19786</v>
      </c>
      <c r="D15" s="132" t="s">
        <v>67</v>
      </c>
      <c r="E15" s="133" t="s">
        <v>29</v>
      </c>
      <c r="F15" s="109" t="s">
        <v>67</v>
      </c>
      <c r="G15" s="134">
        <v>9</v>
      </c>
      <c r="H15" s="110">
        <f t="shared" si="0"/>
        <v>54</v>
      </c>
      <c r="I15" s="110"/>
      <c r="J15" s="110">
        <f t="shared" si="1"/>
        <v>0</v>
      </c>
      <c r="K15" s="110">
        <v>23</v>
      </c>
      <c r="L15" s="110">
        <f t="shared" si="2"/>
        <v>50</v>
      </c>
      <c r="M15" s="111"/>
      <c r="N15" s="110">
        <f t="shared" si="3"/>
        <v>0</v>
      </c>
      <c r="O15" s="111">
        <v>5</v>
      </c>
      <c r="P15" s="111">
        <f t="shared" si="4"/>
        <v>10</v>
      </c>
      <c r="Q15" s="111"/>
      <c r="R15" s="111">
        <f t="shared" si="5"/>
        <v>0</v>
      </c>
      <c r="S15" s="112">
        <f t="shared" si="6"/>
        <v>114</v>
      </c>
      <c r="T15" s="113"/>
      <c r="U15" s="110">
        <f t="shared" si="7"/>
        <v>0</v>
      </c>
      <c r="V15" s="110"/>
      <c r="W15" s="110">
        <f t="shared" si="8"/>
        <v>0</v>
      </c>
      <c r="X15" s="110"/>
      <c r="Y15" s="110">
        <f t="shared" si="9"/>
        <v>0</v>
      </c>
      <c r="Z15" s="110"/>
      <c r="AA15" s="110">
        <f t="shared" si="10"/>
        <v>0</v>
      </c>
      <c r="AB15" s="112">
        <f t="shared" si="11"/>
        <v>0</v>
      </c>
      <c r="AC15" s="113"/>
      <c r="AD15" s="110"/>
      <c r="AE15" s="112"/>
      <c r="AF15" s="113">
        <v>1</v>
      </c>
      <c r="AG15" s="110">
        <f t="shared" si="12"/>
        <v>12</v>
      </c>
      <c r="AH15" s="110">
        <v>1</v>
      </c>
      <c r="AI15" s="110">
        <f t="shared" si="13"/>
        <v>5</v>
      </c>
      <c r="AJ15" s="110"/>
      <c r="AK15" s="110">
        <f t="shared" si="14"/>
        <v>0</v>
      </c>
      <c r="AL15" s="110"/>
      <c r="AM15" s="110">
        <f t="shared" si="15"/>
        <v>0</v>
      </c>
      <c r="AN15" s="110"/>
      <c r="AO15" s="110">
        <f t="shared" si="16"/>
        <v>0</v>
      </c>
      <c r="AP15" s="110"/>
      <c r="AQ15" s="110">
        <f t="shared" si="17"/>
        <v>0</v>
      </c>
      <c r="AR15" s="110"/>
      <c r="AS15" s="110">
        <f t="shared" si="18"/>
        <v>0</v>
      </c>
      <c r="AT15" s="110">
        <f t="shared" si="19"/>
        <v>5</v>
      </c>
      <c r="AU15" s="112">
        <f t="shared" si="20"/>
        <v>17</v>
      </c>
      <c r="AV15" s="114">
        <f t="shared" ref="AV15:AV55" si="22">S15+AB15+AU15</f>
        <v>131</v>
      </c>
    </row>
    <row r="16" spans="1:48" s="87" customFormat="1">
      <c r="A16" s="105">
        <v>12</v>
      </c>
      <c r="B16" s="106" t="s">
        <v>197</v>
      </c>
      <c r="C16" s="107">
        <v>19766</v>
      </c>
      <c r="D16" s="132" t="s">
        <v>67</v>
      </c>
      <c r="E16" s="133" t="s">
        <v>29</v>
      </c>
      <c r="F16" s="109" t="s">
        <v>67</v>
      </c>
      <c r="G16" s="134">
        <v>9</v>
      </c>
      <c r="H16" s="110">
        <f t="shared" si="0"/>
        <v>54</v>
      </c>
      <c r="I16" s="110"/>
      <c r="J16" s="110">
        <f t="shared" si="1"/>
        <v>0</v>
      </c>
      <c r="K16" s="110">
        <v>25</v>
      </c>
      <c r="L16" s="110">
        <f t="shared" si="2"/>
        <v>54</v>
      </c>
      <c r="M16" s="111"/>
      <c r="N16" s="110">
        <f t="shared" si="3"/>
        <v>0</v>
      </c>
      <c r="O16" s="111">
        <v>5</v>
      </c>
      <c r="P16" s="111">
        <f t="shared" si="4"/>
        <v>10</v>
      </c>
      <c r="Q16" s="111"/>
      <c r="R16" s="111">
        <f t="shared" si="5"/>
        <v>0</v>
      </c>
      <c r="S16" s="112">
        <f t="shared" si="6"/>
        <v>118</v>
      </c>
      <c r="T16" s="113"/>
      <c r="U16" s="110">
        <f t="shared" si="7"/>
        <v>0</v>
      </c>
      <c r="V16" s="110"/>
      <c r="W16" s="110">
        <f t="shared" si="8"/>
        <v>0</v>
      </c>
      <c r="X16" s="110"/>
      <c r="Y16" s="110">
        <f t="shared" si="9"/>
        <v>0</v>
      </c>
      <c r="Z16" s="110"/>
      <c r="AA16" s="110">
        <f t="shared" si="10"/>
        <v>0</v>
      </c>
      <c r="AB16" s="112">
        <f t="shared" si="11"/>
        <v>0</v>
      </c>
      <c r="AC16" s="113"/>
      <c r="AD16" s="110"/>
      <c r="AE16" s="112"/>
      <c r="AF16" s="113">
        <v>1</v>
      </c>
      <c r="AG16" s="110">
        <f t="shared" si="12"/>
        <v>12</v>
      </c>
      <c r="AH16" s="110"/>
      <c r="AI16" s="110">
        <f t="shared" si="13"/>
        <v>0</v>
      </c>
      <c r="AJ16" s="110"/>
      <c r="AK16" s="110">
        <f t="shared" si="14"/>
        <v>0</v>
      </c>
      <c r="AL16" s="110"/>
      <c r="AM16" s="110">
        <f t="shared" si="15"/>
        <v>0</v>
      </c>
      <c r="AN16" s="110"/>
      <c r="AO16" s="110">
        <f t="shared" si="16"/>
        <v>0</v>
      </c>
      <c r="AP16" s="110"/>
      <c r="AQ16" s="110">
        <f t="shared" si="17"/>
        <v>0</v>
      </c>
      <c r="AR16" s="110"/>
      <c r="AS16" s="110">
        <f t="shared" si="18"/>
        <v>0</v>
      </c>
      <c r="AT16" s="110">
        <f t="shared" si="19"/>
        <v>0</v>
      </c>
      <c r="AU16" s="112">
        <f t="shared" si="20"/>
        <v>12</v>
      </c>
      <c r="AV16" s="114">
        <f t="shared" si="22"/>
        <v>130</v>
      </c>
    </row>
    <row r="17" spans="1:48" s="87" customFormat="1">
      <c r="A17" s="105">
        <v>13</v>
      </c>
      <c r="B17" s="106" t="s">
        <v>194</v>
      </c>
      <c r="C17" s="107">
        <v>19000</v>
      </c>
      <c r="D17" s="132" t="s">
        <v>67</v>
      </c>
      <c r="E17" s="133" t="s">
        <v>29</v>
      </c>
      <c r="F17" s="109" t="s">
        <v>67</v>
      </c>
      <c r="G17" s="134">
        <v>9</v>
      </c>
      <c r="H17" s="110">
        <f t="shared" si="0"/>
        <v>54</v>
      </c>
      <c r="I17" s="110"/>
      <c r="J17" s="110">
        <f t="shared" si="1"/>
        <v>0</v>
      </c>
      <c r="K17" s="110">
        <v>23</v>
      </c>
      <c r="L17" s="110">
        <f t="shared" si="2"/>
        <v>50</v>
      </c>
      <c r="M17" s="111"/>
      <c r="N17" s="110">
        <f t="shared" si="3"/>
        <v>0</v>
      </c>
      <c r="O17" s="111">
        <v>5</v>
      </c>
      <c r="P17" s="111">
        <f t="shared" si="4"/>
        <v>10</v>
      </c>
      <c r="Q17" s="111"/>
      <c r="R17" s="111">
        <f t="shared" si="5"/>
        <v>0</v>
      </c>
      <c r="S17" s="112">
        <f t="shared" si="6"/>
        <v>114</v>
      </c>
      <c r="T17" s="113"/>
      <c r="U17" s="110">
        <f t="shared" si="7"/>
        <v>0</v>
      </c>
      <c r="V17" s="110"/>
      <c r="W17" s="110">
        <f t="shared" si="8"/>
        <v>0</v>
      </c>
      <c r="X17" s="110"/>
      <c r="Y17" s="110">
        <f t="shared" si="9"/>
        <v>0</v>
      </c>
      <c r="Z17" s="110"/>
      <c r="AA17" s="110">
        <f t="shared" si="10"/>
        <v>0</v>
      </c>
      <c r="AB17" s="112">
        <f t="shared" si="11"/>
        <v>0</v>
      </c>
      <c r="AC17" s="113"/>
      <c r="AD17" s="110"/>
      <c r="AE17" s="112"/>
      <c r="AF17" s="113">
        <v>1</v>
      </c>
      <c r="AG17" s="110">
        <f t="shared" si="12"/>
        <v>12</v>
      </c>
      <c r="AH17" s="110"/>
      <c r="AI17" s="110">
        <f t="shared" si="13"/>
        <v>0</v>
      </c>
      <c r="AJ17" s="110">
        <v>1</v>
      </c>
      <c r="AK17" s="110">
        <f t="shared" si="14"/>
        <v>3</v>
      </c>
      <c r="AL17" s="110"/>
      <c r="AM17" s="110">
        <f t="shared" si="15"/>
        <v>0</v>
      </c>
      <c r="AN17" s="110"/>
      <c r="AO17" s="110">
        <f t="shared" si="16"/>
        <v>0</v>
      </c>
      <c r="AP17" s="110"/>
      <c r="AQ17" s="110">
        <f t="shared" si="17"/>
        <v>0</v>
      </c>
      <c r="AR17" s="110"/>
      <c r="AS17" s="110">
        <f t="shared" si="18"/>
        <v>0</v>
      </c>
      <c r="AT17" s="110">
        <f t="shared" si="19"/>
        <v>3</v>
      </c>
      <c r="AU17" s="112">
        <f t="shared" si="20"/>
        <v>15</v>
      </c>
      <c r="AV17" s="114">
        <f t="shared" si="22"/>
        <v>129</v>
      </c>
    </row>
    <row r="18" spans="1:48" s="87" customFormat="1">
      <c r="A18" s="105">
        <v>14</v>
      </c>
      <c r="B18" s="106" t="s">
        <v>199</v>
      </c>
      <c r="C18" s="107">
        <v>20875</v>
      </c>
      <c r="D18" s="132" t="s">
        <v>67</v>
      </c>
      <c r="E18" s="133" t="s">
        <v>29</v>
      </c>
      <c r="F18" s="109" t="s">
        <v>67</v>
      </c>
      <c r="G18" s="134">
        <v>9</v>
      </c>
      <c r="H18" s="110">
        <f t="shared" si="0"/>
        <v>54</v>
      </c>
      <c r="I18" s="110"/>
      <c r="J18" s="110">
        <f t="shared" si="1"/>
        <v>0</v>
      </c>
      <c r="K18" s="110">
        <v>23</v>
      </c>
      <c r="L18" s="110">
        <f t="shared" si="2"/>
        <v>50</v>
      </c>
      <c r="M18" s="111"/>
      <c r="N18" s="110">
        <f t="shared" si="3"/>
        <v>0</v>
      </c>
      <c r="O18" s="111">
        <v>5</v>
      </c>
      <c r="P18" s="111">
        <f t="shared" si="4"/>
        <v>10</v>
      </c>
      <c r="Q18" s="111"/>
      <c r="R18" s="111">
        <f t="shared" si="5"/>
        <v>0</v>
      </c>
      <c r="S18" s="112">
        <f t="shared" si="6"/>
        <v>114</v>
      </c>
      <c r="T18" s="113"/>
      <c r="U18" s="110">
        <f t="shared" si="7"/>
        <v>0</v>
      </c>
      <c r="V18" s="110"/>
      <c r="W18" s="110">
        <f t="shared" si="8"/>
        <v>0</v>
      </c>
      <c r="X18" s="110"/>
      <c r="Y18" s="110">
        <f t="shared" si="9"/>
        <v>0</v>
      </c>
      <c r="Z18" s="110"/>
      <c r="AA18" s="110">
        <f t="shared" si="10"/>
        <v>0</v>
      </c>
      <c r="AB18" s="112">
        <f t="shared" si="11"/>
        <v>0</v>
      </c>
      <c r="AC18" s="113"/>
      <c r="AD18" s="110"/>
      <c r="AE18" s="112" t="s">
        <v>87</v>
      </c>
      <c r="AF18" s="113">
        <v>1</v>
      </c>
      <c r="AG18" s="110">
        <f t="shared" si="12"/>
        <v>12</v>
      </c>
      <c r="AH18" s="110"/>
      <c r="AI18" s="110">
        <f t="shared" si="13"/>
        <v>0</v>
      </c>
      <c r="AJ18" s="110">
        <v>1</v>
      </c>
      <c r="AK18" s="110">
        <f t="shared" si="14"/>
        <v>3</v>
      </c>
      <c r="AL18" s="110"/>
      <c r="AM18" s="110">
        <f t="shared" si="15"/>
        <v>0</v>
      </c>
      <c r="AN18" s="110"/>
      <c r="AO18" s="110">
        <f t="shared" si="16"/>
        <v>0</v>
      </c>
      <c r="AP18" s="110"/>
      <c r="AQ18" s="110">
        <f t="shared" si="17"/>
        <v>0</v>
      </c>
      <c r="AR18" s="110"/>
      <c r="AS18" s="110">
        <f t="shared" si="18"/>
        <v>0</v>
      </c>
      <c r="AT18" s="110">
        <f t="shared" si="19"/>
        <v>3</v>
      </c>
      <c r="AU18" s="112">
        <f t="shared" si="20"/>
        <v>15</v>
      </c>
      <c r="AV18" s="114">
        <f t="shared" si="22"/>
        <v>129</v>
      </c>
    </row>
    <row r="19" spans="1:48" s="87" customFormat="1">
      <c r="A19" s="105">
        <v>15</v>
      </c>
      <c r="B19" s="106" t="s">
        <v>207</v>
      </c>
      <c r="C19" s="107">
        <v>20095</v>
      </c>
      <c r="D19" s="132" t="s">
        <v>67</v>
      </c>
      <c r="E19" s="133" t="s">
        <v>29</v>
      </c>
      <c r="F19" s="109" t="s">
        <v>67</v>
      </c>
      <c r="G19" s="134">
        <v>9</v>
      </c>
      <c r="H19" s="110">
        <f t="shared" si="0"/>
        <v>54</v>
      </c>
      <c r="I19" s="110"/>
      <c r="J19" s="110">
        <f t="shared" si="1"/>
        <v>0</v>
      </c>
      <c r="K19" s="110">
        <v>24</v>
      </c>
      <c r="L19" s="110">
        <f t="shared" si="2"/>
        <v>52</v>
      </c>
      <c r="M19" s="111"/>
      <c r="N19" s="110">
        <f t="shared" si="3"/>
        <v>0</v>
      </c>
      <c r="O19" s="111">
        <v>5</v>
      </c>
      <c r="P19" s="111">
        <f t="shared" si="4"/>
        <v>10</v>
      </c>
      <c r="Q19" s="111"/>
      <c r="R19" s="111">
        <f t="shared" si="5"/>
        <v>0</v>
      </c>
      <c r="S19" s="112">
        <f t="shared" si="6"/>
        <v>116</v>
      </c>
      <c r="T19" s="113"/>
      <c r="U19" s="110">
        <f t="shared" si="7"/>
        <v>0</v>
      </c>
      <c r="V19" s="110"/>
      <c r="W19" s="110">
        <f t="shared" si="8"/>
        <v>0</v>
      </c>
      <c r="X19" s="110"/>
      <c r="Y19" s="110">
        <f t="shared" si="9"/>
        <v>0</v>
      </c>
      <c r="Z19" s="110"/>
      <c r="AA19" s="110">
        <f t="shared" si="10"/>
        <v>0</v>
      </c>
      <c r="AB19" s="112">
        <f t="shared" si="11"/>
        <v>0</v>
      </c>
      <c r="AC19" s="113"/>
      <c r="AD19" s="110"/>
      <c r="AE19" s="112"/>
      <c r="AF19" s="113">
        <v>1</v>
      </c>
      <c r="AG19" s="110">
        <f t="shared" si="12"/>
        <v>12</v>
      </c>
      <c r="AH19" s="110"/>
      <c r="AI19" s="110">
        <f t="shared" si="13"/>
        <v>0</v>
      </c>
      <c r="AJ19" s="110"/>
      <c r="AK19" s="110">
        <f t="shared" si="14"/>
        <v>0</v>
      </c>
      <c r="AL19" s="110"/>
      <c r="AM19" s="110">
        <f t="shared" si="15"/>
        <v>0</v>
      </c>
      <c r="AN19" s="110"/>
      <c r="AO19" s="110">
        <f t="shared" si="16"/>
        <v>0</v>
      </c>
      <c r="AP19" s="110"/>
      <c r="AQ19" s="110">
        <f t="shared" si="17"/>
        <v>0</v>
      </c>
      <c r="AR19" s="110"/>
      <c r="AS19" s="110">
        <f t="shared" si="18"/>
        <v>0</v>
      </c>
      <c r="AT19" s="110">
        <f t="shared" si="19"/>
        <v>0</v>
      </c>
      <c r="AU19" s="112">
        <f t="shared" si="20"/>
        <v>12</v>
      </c>
      <c r="AV19" s="114">
        <f t="shared" si="22"/>
        <v>128</v>
      </c>
    </row>
    <row r="20" spans="1:48" s="87" customFormat="1">
      <c r="A20" s="105">
        <v>16</v>
      </c>
      <c r="B20" s="106" t="s">
        <v>148</v>
      </c>
      <c r="C20" s="107">
        <v>22233</v>
      </c>
      <c r="D20" s="132" t="s">
        <v>67</v>
      </c>
      <c r="E20" s="133" t="s">
        <v>29</v>
      </c>
      <c r="F20" s="109" t="s">
        <v>67</v>
      </c>
      <c r="G20" s="134">
        <v>9</v>
      </c>
      <c r="H20" s="110">
        <f t="shared" si="0"/>
        <v>54</v>
      </c>
      <c r="I20" s="110"/>
      <c r="J20" s="110">
        <f t="shared" si="1"/>
        <v>0</v>
      </c>
      <c r="K20" s="110">
        <v>24</v>
      </c>
      <c r="L20" s="110">
        <f t="shared" si="2"/>
        <v>52</v>
      </c>
      <c r="M20" s="111"/>
      <c r="N20" s="110">
        <f t="shared" si="3"/>
        <v>0</v>
      </c>
      <c r="O20" s="111">
        <v>5</v>
      </c>
      <c r="P20" s="111">
        <f t="shared" si="4"/>
        <v>10</v>
      </c>
      <c r="Q20" s="111"/>
      <c r="R20" s="111">
        <f t="shared" si="5"/>
        <v>0</v>
      </c>
      <c r="S20" s="112">
        <f t="shared" si="6"/>
        <v>116</v>
      </c>
      <c r="T20" s="113"/>
      <c r="U20" s="110">
        <f t="shared" si="7"/>
        <v>0</v>
      </c>
      <c r="V20" s="110"/>
      <c r="W20" s="110">
        <f t="shared" si="8"/>
        <v>0</v>
      </c>
      <c r="X20" s="110"/>
      <c r="Y20" s="110">
        <f t="shared" si="9"/>
        <v>0</v>
      </c>
      <c r="Z20" s="110"/>
      <c r="AA20" s="110">
        <f t="shared" si="10"/>
        <v>0</v>
      </c>
      <c r="AB20" s="112">
        <f t="shared" si="11"/>
        <v>0</v>
      </c>
      <c r="AC20" s="113"/>
      <c r="AD20" s="110"/>
      <c r="AE20" s="112"/>
      <c r="AF20" s="113">
        <v>1</v>
      </c>
      <c r="AG20" s="110">
        <f t="shared" si="12"/>
        <v>12</v>
      </c>
      <c r="AH20" s="110"/>
      <c r="AI20" s="110">
        <f t="shared" si="13"/>
        <v>0</v>
      </c>
      <c r="AJ20" s="110"/>
      <c r="AK20" s="110">
        <f t="shared" si="14"/>
        <v>0</v>
      </c>
      <c r="AL20" s="110"/>
      <c r="AM20" s="110">
        <f t="shared" si="15"/>
        <v>0</v>
      </c>
      <c r="AN20" s="110"/>
      <c r="AO20" s="110">
        <f t="shared" si="16"/>
        <v>0</v>
      </c>
      <c r="AP20" s="110"/>
      <c r="AQ20" s="110">
        <f t="shared" si="17"/>
        <v>0</v>
      </c>
      <c r="AR20" s="110"/>
      <c r="AS20" s="110">
        <f t="shared" si="18"/>
        <v>0</v>
      </c>
      <c r="AT20" s="110">
        <f t="shared" si="19"/>
        <v>0</v>
      </c>
      <c r="AU20" s="112">
        <f t="shared" si="20"/>
        <v>12</v>
      </c>
      <c r="AV20" s="114">
        <f t="shared" si="22"/>
        <v>128</v>
      </c>
    </row>
    <row r="21" spans="1:48" s="87" customFormat="1">
      <c r="A21" s="105">
        <v>17</v>
      </c>
      <c r="B21" s="106" t="s">
        <v>222</v>
      </c>
      <c r="C21" s="107">
        <v>21585</v>
      </c>
      <c r="D21" s="132" t="s">
        <v>69</v>
      </c>
      <c r="E21" s="133" t="s">
        <v>29</v>
      </c>
      <c r="F21" s="109" t="s">
        <v>67</v>
      </c>
      <c r="G21" s="134">
        <v>9</v>
      </c>
      <c r="H21" s="110">
        <f t="shared" si="0"/>
        <v>54</v>
      </c>
      <c r="I21" s="110"/>
      <c r="J21" s="110">
        <f t="shared" si="1"/>
        <v>0</v>
      </c>
      <c r="K21" s="110">
        <v>21</v>
      </c>
      <c r="L21" s="110">
        <f t="shared" si="2"/>
        <v>46</v>
      </c>
      <c r="M21" s="111"/>
      <c r="N21" s="110">
        <f t="shared" si="3"/>
        <v>0</v>
      </c>
      <c r="O21" s="111">
        <v>5</v>
      </c>
      <c r="P21" s="111">
        <f t="shared" si="4"/>
        <v>10</v>
      </c>
      <c r="Q21" s="111"/>
      <c r="R21" s="111">
        <f t="shared" si="5"/>
        <v>0</v>
      </c>
      <c r="S21" s="112">
        <f t="shared" si="6"/>
        <v>110</v>
      </c>
      <c r="T21" s="113"/>
      <c r="U21" s="110">
        <f t="shared" si="7"/>
        <v>0</v>
      </c>
      <c r="V21" s="110"/>
      <c r="W21" s="110">
        <f t="shared" si="8"/>
        <v>0</v>
      </c>
      <c r="X21" s="110"/>
      <c r="Y21" s="110">
        <f t="shared" si="9"/>
        <v>0</v>
      </c>
      <c r="Z21" s="110"/>
      <c r="AA21" s="110">
        <f t="shared" si="10"/>
        <v>0</v>
      </c>
      <c r="AB21" s="112">
        <f t="shared" si="11"/>
        <v>0</v>
      </c>
      <c r="AC21" s="113" t="s">
        <v>87</v>
      </c>
      <c r="AD21" s="110"/>
      <c r="AE21" s="112"/>
      <c r="AF21" s="113">
        <v>1</v>
      </c>
      <c r="AG21" s="110">
        <f t="shared" si="12"/>
        <v>12</v>
      </c>
      <c r="AH21" s="110"/>
      <c r="AI21" s="110">
        <f t="shared" si="13"/>
        <v>0</v>
      </c>
      <c r="AJ21" s="110"/>
      <c r="AK21" s="110">
        <f t="shared" si="14"/>
        <v>0</v>
      </c>
      <c r="AL21" s="110"/>
      <c r="AM21" s="110">
        <f t="shared" si="15"/>
        <v>0</v>
      </c>
      <c r="AN21" s="110">
        <v>1</v>
      </c>
      <c r="AO21" s="110">
        <f t="shared" si="16"/>
        <v>5</v>
      </c>
      <c r="AP21" s="110"/>
      <c r="AQ21" s="110">
        <f t="shared" si="17"/>
        <v>0</v>
      </c>
      <c r="AR21" s="110"/>
      <c r="AS21" s="110">
        <f t="shared" si="18"/>
        <v>0</v>
      </c>
      <c r="AT21" s="110">
        <f t="shared" si="19"/>
        <v>5</v>
      </c>
      <c r="AU21" s="112">
        <f t="shared" si="20"/>
        <v>17</v>
      </c>
      <c r="AV21" s="114">
        <f t="shared" si="22"/>
        <v>127</v>
      </c>
    </row>
    <row r="22" spans="1:48" s="87" customFormat="1">
      <c r="A22" s="105">
        <v>18</v>
      </c>
      <c r="B22" s="106" t="s">
        <v>159</v>
      </c>
      <c r="C22" s="107">
        <v>19043</v>
      </c>
      <c r="D22" s="132" t="s">
        <v>67</v>
      </c>
      <c r="E22" s="133" t="s">
        <v>29</v>
      </c>
      <c r="F22" s="109" t="s">
        <v>67</v>
      </c>
      <c r="G22" s="134">
        <v>9</v>
      </c>
      <c r="H22" s="110">
        <f t="shared" si="0"/>
        <v>54</v>
      </c>
      <c r="I22" s="110"/>
      <c r="J22" s="110">
        <f t="shared" si="1"/>
        <v>0</v>
      </c>
      <c r="K22" s="110">
        <v>28</v>
      </c>
      <c r="L22" s="110">
        <f t="shared" si="2"/>
        <v>60</v>
      </c>
      <c r="M22" s="111"/>
      <c r="N22" s="110">
        <f t="shared" si="3"/>
        <v>0</v>
      </c>
      <c r="O22" s="111"/>
      <c r="P22" s="111">
        <f t="shared" si="4"/>
        <v>0</v>
      </c>
      <c r="Q22" s="111"/>
      <c r="R22" s="111">
        <f t="shared" si="5"/>
        <v>0</v>
      </c>
      <c r="S22" s="112">
        <f t="shared" si="6"/>
        <v>114</v>
      </c>
      <c r="T22" s="113"/>
      <c r="U22" s="110">
        <f t="shared" si="7"/>
        <v>0</v>
      </c>
      <c r="V22" s="110"/>
      <c r="W22" s="110">
        <f t="shared" si="8"/>
        <v>0</v>
      </c>
      <c r="X22" s="110"/>
      <c r="Y22" s="110">
        <f t="shared" si="9"/>
        <v>0</v>
      </c>
      <c r="Z22" s="110"/>
      <c r="AA22" s="110">
        <f t="shared" si="10"/>
        <v>0</v>
      </c>
      <c r="AB22" s="112">
        <f t="shared" si="11"/>
        <v>0</v>
      </c>
      <c r="AC22" s="113"/>
      <c r="AD22" s="110"/>
      <c r="AE22" s="112"/>
      <c r="AF22" s="113">
        <v>1</v>
      </c>
      <c r="AG22" s="110">
        <f t="shared" si="12"/>
        <v>12</v>
      </c>
      <c r="AH22" s="110"/>
      <c r="AI22" s="110">
        <f t="shared" si="13"/>
        <v>0</v>
      </c>
      <c r="AJ22" s="110"/>
      <c r="AK22" s="110">
        <f t="shared" si="14"/>
        <v>0</v>
      </c>
      <c r="AL22" s="110"/>
      <c r="AM22" s="110">
        <f t="shared" si="15"/>
        <v>0</v>
      </c>
      <c r="AN22" s="110"/>
      <c r="AO22" s="110">
        <f t="shared" si="16"/>
        <v>0</v>
      </c>
      <c r="AP22" s="110"/>
      <c r="AQ22" s="110">
        <f t="shared" si="17"/>
        <v>0</v>
      </c>
      <c r="AR22" s="110"/>
      <c r="AS22" s="110">
        <f t="shared" si="18"/>
        <v>0</v>
      </c>
      <c r="AT22" s="110">
        <f t="shared" si="19"/>
        <v>0</v>
      </c>
      <c r="AU22" s="112">
        <f t="shared" si="20"/>
        <v>12</v>
      </c>
      <c r="AV22" s="114">
        <f t="shared" si="22"/>
        <v>126</v>
      </c>
    </row>
    <row r="23" spans="1:48" s="87" customFormat="1">
      <c r="A23" s="105">
        <v>19</v>
      </c>
      <c r="B23" s="106" t="s">
        <v>310</v>
      </c>
      <c r="C23" s="107">
        <v>20445</v>
      </c>
      <c r="D23" s="132" t="s">
        <v>67</v>
      </c>
      <c r="E23" s="133" t="s">
        <v>29</v>
      </c>
      <c r="F23" s="109" t="s">
        <v>67</v>
      </c>
      <c r="G23" s="134">
        <v>9</v>
      </c>
      <c r="H23" s="110">
        <f t="shared" si="0"/>
        <v>54</v>
      </c>
      <c r="I23" s="110"/>
      <c r="J23" s="110">
        <f t="shared" si="1"/>
        <v>0</v>
      </c>
      <c r="K23" s="110">
        <v>23</v>
      </c>
      <c r="L23" s="110">
        <f t="shared" si="2"/>
        <v>50</v>
      </c>
      <c r="M23" s="111"/>
      <c r="N23" s="110">
        <f t="shared" si="3"/>
        <v>0</v>
      </c>
      <c r="O23" s="111">
        <v>5</v>
      </c>
      <c r="P23" s="111">
        <f t="shared" si="4"/>
        <v>10</v>
      </c>
      <c r="Q23" s="111"/>
      <c r="R23" s="111">
        <f t="shared" si="5"/>
        <v>0</v>
      </c>
      <c r="S23" s="112">
        <f t="shared" si="6"/>
        <v>114</v>
      </c>
      <c r="T23" s="113"/>
      <c r="U23" s="110">
        <f t="shared" si="7"/>
        <v>0</v>
      </c>
      <c r="V23" s="110"/>
      <c r="W23" s="110">
        <f t="shared" si="8"/>
        <v>0</v>
      </c>
      <c r="X23" s="110"/>
      <c r="Y23" s="110">
        <f t="shared" si="9"/>
        <v>0</v>
      </c>
      <c r="Z23" s="110"/>
      <c r="AA23" s="110">
        <f t="shared" si="10"/>
        <v>0</v>
      </c>
      <c r="AB23" s="112">
        <f t="shared" si="11"/>
        <v>0</v>
      </c>
      <c r="AC23" s="113"/>
      <c r="AD23" s="110"/>
      <c r="AE23" s="112"/>
      <c r="AF23" s="113">
        <v>1</v>
      </c>
      <c r="AG23" s="110">
        <f>AF24*12</f>
        <v>12</v>
      </c>
      <c r="AH23" s="110"/>
      <c r="AI23" s="110">
        <f>AH24*5</f>
        <v>0</v>
      </c>
      <c r="AJ23" s="110"/>
      <c r="AK23" s="110">
        <f t="shared" si="14"/>
        <v>0</v>
      </c>
      <c r="AL23" s="110"/>
      <c r="AM23" s="110">
        <f>AL24*1</f>
        <v>0</v>
      </c>
      <c r="AN23" s="110"/>
      <c r="AO23" s="110">
        <f t="shared" si="16"/>
        <v>0</v>
      </c>
      <c r="AP23" s="110"/>
      <c r="AQ23" s="110">
        <f>AP24*5</f>
        <v>0</v>
      </c>
      <c r="AR23" s="110"/>
      <c r="AS23" s="110">
        <f t="shared" si="18"/>
        <v>0</v>
      </c>
      <c r="AT23" s="110">
        <f t="shared" si="19"/>
        <v>0</v>
      </c>
      <c r="AU23" s="112">
        <f t="shared" si="20"/>
        <v>12</v>
      </c>
      <c r="AV23" s="114">
        <f t="shared" si="22"/>
        <v>126</v>
      </c>
    </row>
    <row r="24" spans="1:48" s="87" customFormat="1">
      <c r="A24" s="105">
        <v>20</v>
      </c>
      <c r="B24" s="106" t="s">
        <v>161</v>
      </c>
      <c r="C24" s="107">
        <v>21671</v>
      </c>
      <c r="D24" s="132" t="s">
        <v>67</v>
      </c>
      <c r="E24" s="133" t="s">
        <v>29</v>
      </c>
      <c r="F24" s="109" t="s">
        <v>67</v>
      </c>
      <c r="G24" s="134">
        <v>9</v>
      </c>
      <c r="H24" s="110">
        <f t="shared" si="0"/>
        <v>54</v>
      </c>
      <c r="I24" s="110"/>
      <c r="J24" s="110">
        <f t="shared" si="1"/>
        <v>0</v>
      </c>
      <c r="K24" s="110">
        <v>23</v>
      </c>
      <c r="L24" s="110">
        <f t="shared" si="2"/>
        <v>50</v>
      </c>
      <c r="M24" s="111"/>
      <c r="N24" s="110">
        <f t="shared" si="3"/>
        <v>0</v>
      </c>
      <c r="O24" s="111">
        <v>5</v>
      </c>
      <c r="P24" s="111">
        <f t="shared" si="4"/>
        <v>10</v>
      </c>
      <c r="Q24" s="111"/>
      <c r="R24" s="111">
        <f t="shared" si="5"/>
        <v>0</v>
      </c>
      <c r="S24" s="112">
        <f t="shared" si="6"/>
        <v>114</v>
      </c>
      <c r="T24" s="113"/>
      <c r="U24" s="110">
        <f t="shared" si="7"/>
        <v>0</v>
      </c>
      <c r="V24" s="110"/>
      <c r="W24" s="110">
        <f t="shared" si="8"/>
        <v>0</v>
      </c>
      <c r="X24" s="110"/>
      <c r="Y24" s="110">
        <f t="shared" si="9"/>
        <v>0</v>
      </c>
      <c r="Z24" s="110"/>
      <c r="AA24" s="110">
        <f t="shared" si="10"/>
        <v>0</v>
      </c>
      <c r="AB24" s="112">
        <f t="shared" si="11"/>
        <v>0</v>
      </c>
      <c r="AC24" s="113"/>
      <c r="AD24" s="110"/>
      <c r="AE24" s="112"/>
      <c r="AF24" s="113">
        <v>1</v>
      </c>
      <c r="AG24" s="110">
        <f>AF24*12</f>
        <v>12</v>
      </c>
      <c r="AH24" s="110"/>
      <c r="AI24" s="110">
        <f>AH24*5</f>
        <v>0</v>
      </c>
      <c r="AJ24" s="110"/>
      <c r="AK24" s="110">
        <f t="shared" si="14"/>
        <v>0</v>
      </c>
      <c r="AL24" s="110"/>
      <c r="AM24" s="110">
        <f>AL24*1</f>
        <v>0</v>
      </c>
      <c r="AN24" s="110"/>
      <c r="AO24" s="110">
        <f t="shared" si="16"/>
        <v>0</v>
      </c>
      <c r="AP24" s="110"/>
      <c r="AQ24" s="110">
        <f>AP24*5</f>
        <v>0</v>
      </c>
      <c r="AR24" s="110"/>
      <c r="AS24" s="110">
        <f t="shared" si="18"/>
        <v>0</v>
      </c>
      <c r="AT24" s="110">
        <f t="shared" si="19"/>
        <v>0</v>
      </c>
      <c r="AU24" s="112">
        <f t="shared" si="20"/>
        <v>12</v>
      </c>
      <c r="AV24" s="114">
        <f t="shared" si="22"/>
        <v>126</v>
      </c>
    </row>
    <row r="25" spans="1:48" s="87" customFormat="1">
      <c r="A25" s="105">
        <v>21</v>
      </c>
      <c r="B25" s="106" t="s">
        <v>155</v>
      </c>
      <c r="C25" s="107">
        <v>22079</v>
      </c>
      <c r="D25" s="132" t="s">
        <v>67</v>
      </c>
      <c r="E25" s="133" t="s">
        <v>29</v>
      </c>
      <c r="F25" s="109" t="s">
        <v>67</v>
      </c>
      <c r="G25" s="134">
        <v>9</v>
      </c>
      <c r="H25" s="110">
        <f t="shared" si="0"/>
        <v>54</v>
      </c>
      <c r="I25" s="110"/>
      <c r="J25" s="110">
        <f t="shared" si="1"/>
        <v>0</v>
      </c>
      <c r="K25" s="110">
        <v>23</v>
      </c>
      <c r="L25" s="110">
        <f t="shared" si="2"/>
        <v>50</v>
      </c>
      <c r="M25" s="111"/>
      <c r="N25" s="110">
        <f t="shared" si="3"/>
        <v>0</v>
      </c>
      <c r="O25" s="111">
        <v>5</v>
      </c>
      <c r="P25" s="111">
        <f t="shared" si="4"/>
        <v>10</v>
      </c>
      <c r="Q25" s="111"/>
      <c r="R25" s="111">
        <f t="shared" si="5"/>
        <v>0</v>
      </c>
      <c r="S25" s="112">
        <f t="shared" si="6"/>
        <v>114</v>
      </c>
      <c r="T25" s="113"/>
      <c r="U25" s="110">
        <f t="shared" si="7"/>
        <v>0</v>
      </c>
      <c r="V25" s="110"/>
      <c r="W25" s="110">
        <f t="shared" si="8"/>
        <v>0</v>
      </c>
      <c r="X25" s="110"/>
      <c r="Y25" s="110">
        <f t="shared" si="9"/>
        <v>0</v>
      </c>
      <c r="Z25" s="110"/>
      <c r="AA25" s="110">
        <f t="shared" si="10"/>
        <v>0</v>
      </c>
      <c r="AB25" s="112">
        <f t="shared" si="11"/>
        <v>0</v>
      </c>
      <c r="AC25" s="113"/>
      <c r="AD25" s="110"/>
      <c r="AE25" s="112"/>
      <c r="AF25" s="113">
        <v>1</v>
      </c>
      <c r="AG25" s="110">
        <f>AF25*12</f>
        <v>12</v>
      </c>
      <c r="AH25" s="110"/>
      <c r="AI25" s="110">
        <f>AH25*5</f>
        <v>0</v>
      </c>
      <c r="AJ25" s="110"/>
      <c r="AK25" s="110">
        <f t="shared" si="14"/>
        <v>0</v>
      </c>
      <c r="AL25" s="110"/>
      <c r="AM25" s="110">
        <f>AL25*1</f>
        <v>0</v>
      </c>
      <c r="AN25" s="110"/>
      <c r="AO25" s="110">
        <f t="shared" si="16"/>
        <v>0</v>
      </c>
      <c r="AP25" s="110"/>
      <c r="AQ25" s="110">
        <f>AP25*5</f>
        <v>0</v>
      </c>
      <c r="AR25" s="110"/>
      <c r="AS25" s="110">
        <f t="shared" si="18"/>
        <v>0</v>
      </c>
      <c r="AT25" s="110">
        <f t="shared" si="19"/>
        <v>0</v>
      </c>
      <c r="AU25" s="112">
        <f t="shared" si="20"/>
        <v>12</v>
      </c>
      <c r="AV25" s="114">
        <f t="shared" si="22"/>
        <v>126</v>
      </c>
    </row>
    <row r="26" spans="1:48" s="87" customFormat="1">
      <c r="A26" s="105">
        <v>22</v>
      </c>
      <c r="B26" s="106" t="s">
        <v>192</v>
      </c>
      <c r="C26" s="107">
        <v>18774</v>
      </c>
      <c r="D26" s="132" t="s">
        <v>67</v>
      </c>
      <c r="E26" s="133" t="s">
        <v>29</v>
      </c>
      <c r="F26" s="109" t="s">
        <v>67</v>
      </c>
      <c r="G26" s="134">
        <v>7</v>
      </c>
      <c r="H26" s="110">
        <f t="shared" si="0"/>
        <v>42</v>
      </c>
      <c r="I26" s="110"/>
      <c r="J26" s="110">
        <f t="shared" si="1"/>
        <v>0</v>
      </c>
      <c r="K26" s="110">
        <v>28</v>
      </c>
      <c r="L26" s="110">
        <f t="shared" si="2"/>
        <v>60</v>
      </c>
      <c r="M26" s="111"/>
      <c r="N26" s="110">
        <f t="shared" si="3"/>
        <v>0</v>
      </c>
      <c r="O26" s="111">
        <v>5</v>
      </c>
      <c r="P26" s="111">
        <f t="shared" si="4"/>
        <v>10</v>
      </c>
      <c r="Q26" s="111"/>
      <c r="R26" s="111">
        <f t="shared" si="5"/>
        <v>0</v>
      </c>
      <c r="S26" s="112">
        <f t="shared" si="6"/>
        <v>112</v>
      </c>
      <c r="T26" s="113"/>
      <c r="U26" s="110">
        <f t="shared" si="7"/>
        <v>0</v>
      </c>
      <c r="V26" s="110"/>
      <c r="W26" s="110">
        <f t="shared" si="8"/>
        <v>0</v>
      </c>
      <c r="X26" s="110"/>
      <c r="Y26" s="110">
        <f t="shared" si="9"/>
        <v>0</v>
      </c>
      <c r="Z26" s="110"/>
      <c r="AA26" s="110">
        <f t="shared" si="10"/>
        <v>0</v>
      </c>
      <c r="AB26" s="112">
        <f t="shared" si="11"/>
        <v>0</v>
      </c>
      <c r="AC26" s="113"/>
      <c r="AD26" s="110"/>
      <c r="AE26" s="112"/>
      <c r="AF26" s="113">
        <v>1</v>
      </c>
      <c r="AG26" s="110">
        <f>AF27*12</f>
        <v>12</v>
      </c>
      <c r="AH26" s="110"/>
      <c r="AI26" s="110">
        <f>AH27*5</f>
        <v>0</v>
      </c>
      <c r="AJ26" s="110"/>
      <c r="AK26" s="110">
        <f t="shared" si="14"/>
        <v>0</v>
      </c>
      <c r="AL26" s="110"/>
      <c r="AM26" s="110">
        <f>AL27*1</f>
        <v>0</v>
      </c>
      <c r="AN26" s="110"/>
      <c r="AO26" s="110">
        <f t="shared" si="16"/>
        <v>0</v>
      </c>
      <c r="AP26" s="110"/>
      <c r="AQ26" s="110">
        <f>AP27*5</f>
        <v>0</v>
      </c>
      <c r="AR26" s="110"/>
      <c r="AS26" s="110">
        <f>AR27*1</f>
        <v>0</v>
      </c>
      <c r="AT26" s="110">
        <f t="shared" si="19"/>
        <v>0</v>
      </c>
      <c r="AU26" s="112">
        <f t="shared" si="20"/>
        <v>12</v>
      </c>
      <c r="AV26" s="114">
        <f t="shared" si="22"/>
        <v>124</v>
      </c>
    </row>
    <row r="27" spans="1:48" s="87" customFormat="1">
      <c r="A27" s="105">
        <v>23</v>
      </c>
      <c r="B27" s="106" t="s">
        <v>158</v>
      </c>
      <c r="C27" s="107">
        <v>19140</v>
      </c>
      <c r="D27" s="132" t="s">
        <v>67</v>
      </c>
      <c r="E27" s="133" t="s">
        <v>29</v>
      </c>
      <c r="F27" s="109" t="s">
        <v>67</v>
      </c>
      <c r="G27" s="134">
        <v>9</v>
      </c>
      <c r="H27" s="110">
        <f t="shared" si="0"/>
        <v>54</v>
      </c>
      <c r="I27" s="110"/>
      <c r="J27" s="110">
        <f t="shared" si="1"/>
        <v>0</v>
      </c>
      <c r="K27" s="110">
        <v>22</v>
      </c>
      <c r="L27" s="110">
        <f t="shared" si="2"/>
        <v>48</v>
      </c>
      <c r="M27" s="111"/>
      <c r="N27" s="110">
        <f t="shared" si="3"/>
        <v>0</v>
      </c>
      <c r="O27" s="111">
        <v>5</v>
      </c>
      <c r="P27" s="111">
        <f t="shared" si="4"/>
        <v>10</v>
      </c>
      <c r="Q27" s="111"/>
      <c r="R27" s="111">
        <f t="shared" si="5"/>
        <v>0</v>
      </c>
      <c r="S27" s="112">
        <f t="shared" si="6"/>
        <v>112</v>
      </c>
      <c r="T27" s="113"/>
      <c r="U27" s="110">
        <f t="shared" si="7"/>
        <v>0</v>
      </c>
      <c r="V27" s="110"/>
      <c r="W27" s="110">
        <f t="shared" si="8"/>
        <v>0</v>
      </c>
      <c r="X27" s="110"/>
      <c r="Y27" s="110">
        <f t="shared" si="9"/>
        <v>0</v>
      </c>
      <c r="Z27" s="110"/>
      <c r="AA27" s="110">
        <f t="shared" si="10"/>
        <v>0</v>
      </c>
      <c r="AB27" s="112">
        <f t="shared" si="11"/>
        <v>0</v>
      </c>
      <c r="AC27" s="113"/>
      <c r="AD27" s="110"/>
      <c r="AE27" s="112"/>
      <c r="AF27" s="113">
        <v>1</v>
      </c>
      <c r="AG27" s="110">
        <f>AF27*12</f>
        <v>12</v>
      </c>
      <c r="AH27" s="110"/>
      <c r="AI27" s="110">
        <f>AH27*5</f>
        <v>0</v>
      </c>
      <c r="AJ27" s="110"/>
      <c r="AK27" s="110">
        <f t="shared" si="14"/>
        <v>0</v>
      </c>
      <c r="AL27" s="110"/>
      <c r="AM27" s="110">
        <f>AL27*1</f>
        <v>0</v>
      </c>
      <c r="AN27" s="110"/>
      <c r="AO27" s="110">
        <f t="shared" si="16"/>
        <v>0</v>
      </c>
      <c r="AP27" s="110"/>
      <c r="AQ27" s="110">
        <f>AP27*5</f>
        <v>0</v>
      </c>
      <c r="AR27" s="110"/>
      <c r="AS27" s="110">
        <f>AR27*1</f>
        <v>0</v>
      </c>
      <c r="AT27" s="110">
        <f t="shared" si="19"/>
        <v>0</v>
      </c>
      <c r="AU27" s="112">
        <f t="shared" si="20"/>
        <v>12</v>
      </c>
      <c r="AV27" s="114">
        <f t="shared" si="22"/>
        <v>124</v>
      </c>
    </row>
    <row r="28" spans="1:48" s="87" customFormat="1">
      <c r="A28" s="105">
        <v>24</v>
      </c>
      <c r="B28" s="106" t="s">
        <v>203</v>
      </c>
      <c r="C28" s="107">
        <v>22322</v>
      </c>
      <c r="D28" s="132" t="s">
        <v>67</v>
      </c>
      <c r="E28" s="133" t="s">
        <v>29</v>
      </c>
      <c r="F28" s="109" t="s">
        <v>67</v>
      </c>
      <c r="G28" s="134">
        <v>9</v>
      </c>
      <c r="H28" s="110">
        <f t="shared" si="0"/>
        <v>54</v>
      </c>
      <c r="I28" s="110"/>
      <c r="J28" s="110">
        <f t="shared" si="1"/>
        <v>0</v>
      </c>
      <c r="K28" s="110">
        <v>22</v>
      </c>
      <c r="L28" s="110">
        <f t="shared" si="2"/>
        <v>48</v>
      </c>
      <c r="M28" s="111"/>
      <c r="N28" s="110">
        <f>IF(M38&gt;4,M38*2+4,M38*4)</f>
        <v>0</v>
      </c>
      <c r="O28" s="111">
        <v>5</v>
      </c>
      <c r="P28" s="111">
        <f t="shared" si="4"/>
        <v>10</v>
      </c>
      <c r="Q28" s="111"/>
      <c r="R28" s="111">
        <f t="shared" si="5"/>
        <v>0</v>
      </c>
      <c r="S28" s="112">
        <f t="shared" si="6"/>
        <v>112</v>
      </c>
      <c r="T28" s="113"/>
      <c r="U28" s="110">
        <f t="shared" si="7"/>
        <v>0</v>
      </c>
      <c r="V28" s="110"/>
      <c r="W28" s="110">
        <f t="shared" si="8"/>
        <v>0</v>
      </c>
      <c r="X28" s="110"/>
      <c r="Y28" s="110">
        <f t="shared" si="9"/>
        <v>0</v>
      </c>
      <c r="Z28" s="110"/>
      <c r="AA28" s="110">
        <f t="shared" si="10"/>
        <v>0</v>
      </c>
      <c r="AB28" s="112">
        <f t="shared" si="11"/>
        <v>0</v>
      </c>
      <c r="AC28" s="113"/>
      <c r="AD28" s="110"/>
      <c r="AE28" s="112"/>
      <c r="AF28" s="113">
        <v>1</v>
      </c>
      <c r="AG28" s="110">
        <f>AF38*12</f>
        <v>12</v>
      </c>
      <c r="AH28" s="110"/>
      <c r="AI28" s="110">
        <f>AH38*5</f>
        <v>0</v>
      </c>
      <c r="AJ28" s="110"/>
      <c r="AK28" s="110">
        <f t="shared" si="14"/>
        <v>0</v>
      </c>
      <c r="AL28" s="110"/>
      <c r="AM28" s="110">
        <f>AL38*1</f>
        <v>0</v>
      </c>
      <c r="AN28" s="110"/>
      <c r="AO28" s="110">
        <f t="shared" si="16"/>
        <v>0</v>
      </c>
      <c r="AP28" s="110"/>
      <c r="AQ28" s="110">
        <f>AP38*5</f>
        <v>0</v>
      </c>
      <c r="AR28" s="110"/>
      <c r="AS28" s="110">
        <f>AR38*1</f>
        <v>0</v>
      </c>
      <c r="AT28" s="110">
        <f t="shared" si="19"/>
        <v>0</v>
      </c>
      <c r="AU28" s="112">
        <f t="shared" si="20"/>
        <v>12</v>
      </c>
      <c r="AV28" s="114">
        <f t="shared" si="22"/>
        <v>124</v>
      </c>
    </row>
    <row r="29" spans="1:48" s="87" customFormat="1">
      <c r="A29" s="105">
        <v>25</v>
      </c>
      <c r="B29" s="106" t="s">
        <v>201</v>
      </c>
      <c r="C29" s="107">
        <v>19253</v>
      </c>
      <c r="D29" s="132" t="s">
        <v>67</v>
      </c>
      <c r="E29" s="133" t="s">
        <v>29</v>
      </c>
      <c r="F29" s="109" t="s">
        <v>67</v>
      </c>
      <c r="G29" s="134">
        <v>9</v>
      </c>
      <c r="H29" s="110">
        <f t="shared" si="0"/>
        <v>54</v>
      </c>
      <c r="I29" s="110"/>
      <c r="J29" s="110">
        <f t="shared" si="1"/>
        <v>0</v>
      </c>
      <c r="K29" s="110">
        <v>23</v>
      </c>
      <c r="L29" s="110">
        <f t="shared" si="2"/>
        <v>50</v>
      </c>
      <c r="M29" s="111"/>
      <c r="N29" s="110">
        <f>IF(M29&gt;4,M29*2+4,M29*4)</f>
        <v>0</v>
      </c>
      <c r="O29" s="111">
        <v>2</v>
      </c>
      <c r="P29" s="111">
        <f t="shared" si="4"/>
        <v>4</v>
      </c>
      <c r="Q29" s="111"/>
      <c r="R29" s="111">
        <f t="shared" si="5"/>
        <v>0</v>
      </c>
      <c r="S29" s="112">
        <f t="shared" si="6"/>
        <v>108</v>
      </c>
      <c r="T29" s="113"/>
      <c r="U29" s="110">
        <f t="shared" si="7"/>
        <v>0</v>
      </c>
      <c r="V29" s="110"/>
      <c r="W29" s="110">
        <f t="shared" si="8"/>
        <v>0</v>
      </c>
      <c r="X29" s="110"/>
      <c r="Y29" s="110">
        <f t="shared" si="9"/>
        <v>0</v>
      </c>
      <c r="Z29" s="110"/>
      <c r="AA29" s="110">
        <f t="shared" si="10"/>
        <v>0</v>
      </c>
      <c r="AB29" s="112">
        <f t="shared" si="11"/>
        <v>0</v>
      </c>
      <c r="AC29" s="113"/>
      <c r="AD29" s="110"/>
      <c r="AE29" s="112"/>
      <c r="AF29" s="113">
        <v>1</v>
      </c>
      <c r="AG29" s="110">
        <f t="shared" ref="AG29:AG44" si="23">AF29*12</f>
        <v>12</v>
      </c>
      <c r="AH29" s="110"/>
      <c r="AI29" s="110">
        <f t="shared" ref="AI29:AI44" si="24">AH29*5</f>
        <v>0</v>
      </c>
      <c r="AJ29" s="110">
        <v>1</v>
      </c>
      <c r="AK29" s="110">
        <f t="shared" si="14"/>
        <v>3</v>
      </c>
      <c r="AL29" s="110"/>
      <c r="AM29" s="110">
        <f t="shared" ref="AM29:AM44" si="25">AL29*1</f>
        <v>0</v>
      </c>
      <c r="AN29" s="110"/>
      <c r="AO29" s="110">
        <f t="shared" si="16"/>
        <v>0</v>
      </c>
      <c r="AP29" s="110"/>
      <c r="AQ29" s="110">
        <f t="shared" ref="AQ29:AQ44" si="26">AP29*5</f>
        <v>0</v>
      </c>
      <c r="AR29" s="110"/>
      <c r="AS29" s="110">
        <f t="shared" ref="AS29:AS44" si="27">AR29*1</f>
        <v>0</v>
      </c>
      <c r="AT29" s="110">
        <f t="shared" si="19"/>
        <v>3</v>
      </c>
      <c r="AU29" s="112">
        <f t="shared" si="20"/>
        <v>15</v>
      </c>
      <c r="AV29" s="114">
        <f t="shared" si="22"/>
        <v>123</v>
      </c>
    </row>
    <row r="30" spans="1:48" s="87" customFormat="1">
      <c r="A30" s="105">
        <v>26</v>
      </c>
      <c r="B30" s="106" t="s">
        <v>208</v>
      </c>
      <c r="C30" s="107">
        <v>20146</v>
      </c>
      <c r="D30" s="132" t="s">
        <v>67</v>
      </c>
      <c r="E30" s="133" t="s">
        <v>29</v>
      </c>
      <c r="F30" s="109" t="s">
        <v>67</v>
      </c>
      <c r="G30" s="134">
        <v>9</v>
      </c>
      <c r="H30" s="110">
        <f t="shared" si="0"/>
        <v>54</v>
      </c>
      <c r="I30" s="110"/>
      <c r="J30" s="110">
        <f t="shared" si="1"/>
        <v>0</v>
      </c>
      <c r="K30" s="110">
        <v>21</v>
      </c>
      <c r="L30" s="110">
        <f t="shared" si="2"/>
        <v>46</v>
      </c>
      <c r="M30" s="111"/>
      <c r="N30" s="110">
        <f>IF(M30&gt;4,M30*2+4,M30*4)</f>
        <v>0</v>
      </c>
      <c r="O30" s="111">
        <v>5</v>
      </c>
      <c r="P30" s="111">
        <f t="shared" si="4"/>
        <v>10</v>
      </c>
      <c r="Q30" s="111"/>
      <c r="R30" s="111">
        <f t="shared" si="5"/>
        <v>0</v>
      </c>
      <c r="S30" s="112">
        <f t="shared" si="6"/>
        <v>110</v>
      </c>
      <c r="T30" s="113"/>
      <c r="U30" s="110">
        <f t="shared" si="7"/>
        <v>0</v>
      </c>
      <c r="V30" s="110"/>
      <c r="W30" s="110">
        <f t="shared" si="8"/>
        <v>0</v>
      </c>
      <c r="X30" s="110"/>
      <c r="Y30" s="110">
        <f t="shared" si="9"/>
        <v>0</v>
      </c>
      <c r="Z30" s="110"/>
      <c r="AA30" s="110">
        <f t="shared" si="10"/>
        <v>0</v>
      </c>
      <c r="AB30" s="112">
        <f t="shared" si="11"/>
        <v>0</v>
      </c>
      <c r="AC30" s="113"/>
      <c r="AD30" s="110"/>
      <c r="AE30" s="112"/>
      <c r="AF30" s="113">
        <v>1</v>
      </c>
      <c r="AG30" s="110">
        <f t="shared" si="23"/>
        <v>12</v>
      </c>
      <c r="AH30" s="110"/>
      <c r="AI30" s="110">
        <f t="shared" si="24"/>
        <v>0</v>
      </c>
      <c r="AJ30" s="110"/>
      <c r="AK30" s="110">
        <f t="shared" si="14"/>
        <v>0</v>
      </c>
      <c r="AL30" s="110"/>
      <c r="AM30" s="110">
        <f t="shared" si="25"/>
        <v>0</v>
      </c>
      <c r="AN30" s="110"/>
      <c r="AO30" s="110">
        <f t="shared" si="16"/>
        <v>0</v>
      </c>
      <c r="AP30" s="110"/>
      <c r="AQ30" s="110">
        <f t="shared" si="26"/>
        <v>0</v>
      </c>
      <c r="AR30" s="110"/>
      <c r="AS30" s="110">
        <f t="shared" si="27"/>
        <v>0</v>
      </c>
      <c r="AT30" s="110">
        <f t="shared" si="19"/>
        <v>0</v>
      </c>
      <c r="AU30" s="112">
        <f t="shared" si="20"/>
        <v>12</v>
      </c>
      <c r="AV30" s="114">
        <f t="shared" si="22"/>
        <v>122</v>
      </c>
    </row>
    <row r="31" spans="1:48" s="87" customFormat="1">
      <c r="A31" s="105">
        <v>27</v>
      </c>
      <c r="B31" s="106" t="s">
        <v>306</v>
      </c>
      <c r="C31" s="107">
        <v>20559</v>
      </c>
      <c r="D31" s="132" t="s">
        <v>307</v>
      </c>
      <c r="E31" s="133" t="s">
        <v>29</v>
      </c>
      <c r="F31" s="109" t="s">
        <v>67</v>
      </c>
      <c r="G31" s="134">
        <v>9</v>
      </c>
      <c r="H31" s="110">
        <f t="shared" si="0"/>
        <v>54</v>
      </c>
      <c r="I31" s="110"/>
      <c r="J31" s="110">
        <f t="shared" si="1"/>
        <v>0</v>
      </c>
      <c r="K31" s="110">
        <v>21</v>
      </c>
      <c r="L31" s="110">
        <f t="shared" si="2"/>
        <v>46</v>
      </c>
      <c r="M31" s="111"/>
      <c r="N31" s="110">
        <f>IF(M31&gt;4,M31*2+4,M31*4)</f>
        <v>0</v>
      </c>
      <c r="O31" s="111">
        <v>5</v>
      </c>
      <c r="P31" s="111">
        <f t="shared" si="4"/>
        <v>10</v>
      </c>
      <c r="Q31" s="111"/>
      <c r="R31" s="111">
        <f t="shared" si="5"/>
        <v>0</v>
      </c>
      <c r="S31" s="112">
        <f t="shared" si="6"/>
        <v>110</v>
      </c>
      <c r="T31" s="113"/>
      <c r="U31" s="110">
        <f t="shared" si="7"/>
        <v>0</v>
      </c>
      <c r="V31" s="110"/>
      <c r="W31" s="110">
        <f t="shared" si="8"/>
        <v>0</v>
      </c>
      <c r="X31" s="110"/>
      <c r="Y31" s="110">
        <f t="shared" si="9"/>
        <v>0</v>
      </c>
      <c r="Z31" s="110"/>
      <c r="AA31" s="110">
        <f t="shared" si="10"/>
        <v>0</v>
      </c>
      <c r="AB31" s="112">
        <f t="shared" si="11"/>
        <v>0</v>
      </c>
      <c r="AC31" s="113" t="s">
        <v>87</v>
      </c>
      <c r="AD31" s="110"/>
      <c r="AE31" s="112"/>
      <c r="AF31" s="113">
        <v>1</v>
      </c>
      <c r="AG31" s="110">
        <f t="shared" si="23"/>
        <v>12</v>
      </c>
      <c r="AH31" s="110"/>
      <c r="AI31" s="110">
        <f t="shared" si="24"/>
        <v>0</v>
      </c>
      <c r="AJ31" s="110"/>
      <c r="AK31" s="110">
        <f t="shared" si="14"/>
        <v>0</v>
      </c>
      <c r="AL31" s="110"/>
      <c r="AM31" s="110">
        <f t="shared" si="25"/>
        <v>0</v>
      </c>
      <c r="AN31" s="110"/>
      <c r="AO31" s="110">
        <f t="shared" si="16"/>
        <v>0</v>
      </c>
      <c r="AP31" s="110"/>
      <c r="AQ31" s="110">
        <f t="shared" si="26"/>
        <v>0</v>
      </c>
      <c r="AR31" s="110"/>
      <c r="AS31" s="110">
        <f t="shared" si="27"/>
        <v>0</v>
      </c>
      <c r="AT31" s="110">
        <f t="shared" si="19"/>
        <v>0</v>
      </c>
      <c r="AU31" s="112">
        <f t="shared" si="20"/>
        <v>12</v>
      </c>
      <c r="AV31" s="114">
        <f t="shared" si="22"/>
        <v>122</v>
      </c>
    </row>
    <row r="32" spans="1:48" s="87" customFormat="1">
      <c r="A32" s="105">
        <v>28</v>
      </c>
      <c r="B32" s="106" t="s">
        <v>149</v>
      </c>
      <c r="C32" s="107">
        <v>21809</v>
      </c>
      <c r="D32" s="132" t="s">
        <v>67</v>
      </c>
      <c r="E32" s="133" t="s">
        <v>29</v>
      </c>
      <c r="F32" s="109" t="s">
        <v>67</v>
      </c>
      <c r="G32" s="134">
        <v>9</v>
      </c>
      <c r="H32" s="110">
        <f t="shared" si="0"/>
        <v>54</v>
      </c>
      <c r="I32" s="110"/>
      <c r="J32" s="110">
        <f t="shared" si="1"/>
        <v>0</v>
      </c>
      <c r="K32" s="110">
        <v>21</v>
      </c>
      <c r="L32" s="110">
        <f t="shared" si="2"/>
        <v>46</v>
      </c>
      <c r="M32" s="111"/>
      <c r="N32" s="110">
        <f>IF(M42&gt;4,M42*2+4,M42*4)</f>
        <v>0</v>
      </c>
      <c r="O32" s="111">
        <v>5</v>
      </c>
      <c r="P32" s="111">
        <f t="shared" si="4"/>
        <v>10</v>
      </c>
      <c r="Q32" s="111"/>
      <c r="R32" s="111">
        <f t="shared" si="5"/>
        <v>0</v>
      </c>
      <c r="S32" s="112">
        <f t="shared" si="6"/>
        <v>110</v>
      </c>
      <c r="T32" s="113"/>
      <c r="U32" s="110">
        <f t="shared" si="7"/>
        <v>0</v>
      </c>
      <c r="V32" s="110"/>
      <c r="W32" s="110">
        <f t="shared" si="8"/>
        <v>0</v>
      </c>
      <c r="X32" s="110"/>
      <c r="Y32" s="110">
        <f t="shared" si="9"/>
        <v>0</v>
      </c>
      <c r="Z32" s="110"/>
      <c r="AA32" s="110">
        <f t="shared" si="10"/>
        <v>0</v>
      </c>
      <c r="AB32" s="112">
        <f t="shared" si="11"/>
        <v>0</v>
      </c>
      <c r="AC32" s="113"/>
      <c r="AD32" s="110"/>
      <c r="AE32" s="112"/>
      <c r="AF32" s="113">
        <v>1</v>
      </c>
      <c r="AG32" s="110">
        <f t="shared" si="23"/>
        <v>12</v>
      </c>
      <c r="AH32" s="110"/>
      <c r="AI32" s="110">
        <f t="shared" si="24"/>
        <v>0</v>
      </c>
      <c r="AJ32" s="110"/>
      <c r="AK32" s="110">
        <f t="shared" si="14"/>
        <v>0</v>
      </c>
      <c r="AL32" s="110"/>
      <c r="AM32" s="110">
        <f t="shared" si="25"/>
        <v>0</v>
      </c>
      <c r="AN32" s="110"/>
      <c r="AO32" s="110">
        <f t="shared" si="16"/>
        <v>0</v>
      </c>
      <c r="AP32" s="110"/>
      <c r="AQ32" s="110">
        <f t="shared" si="26"/>
        <v>0</v>
      </c>
      <c r="AR32" s="110"/>
      <c r="AS32" s="110">
        <f t="shared" si="27"/>
        <v>0</v>
      </c>
      <c r="AT32" s="110">
        <f t="shared" si="19"/>
        <v>0</v>
      </c>
      <c r="AU32" s="112">
        <f t="shared" si="20"/>
        <v>12</v>
      </c>
      <c r="AV32" s="114">
        <f t="shared" si="22"/>
        <v>122</v>
      </c>
    </row>
    <row r="33" spans="1:48" s="87" customFormat="1">
      <c r="A33" s="105">
        <v>29</v>
      </c>
      <c r="B33" s="106" t="s">
        <v>153</v>
      </c>
      <c r="C33" s="107">
        <v>19850</v>
      </c>
      <c r="D33" s="132" t="s">
        <v>67</v>
      </c>
      <c r="E33" s="133" t="s">
        <v>29</v>
      </c>
      <c r="F33" s="109" t="s">
        <v>67</v>
      </c>
      <c r="G33" s="134">
        <v>7</v>
      </c>
      <c r="H33" s="110">
        <f t="shared" si="0"/>
        <v>42</v>
      </c>
      <c r="I33" s="110"/>
      <c r="J33" s="110">
        <f t="shared" si="1"/>
        <v>0</v>
      </c>
      <c r="K33" s="110">
        <v>27</v>
      </c>
      <c r="L33" s="110">
        <f t="shared" si="2"/>
        <v>58</v>
      </c>
      <c r="M33" s="111"/>
      <c r="N33" s="110">
        <f t="shared" ref="N33:N55" si="28">IF(M33&gt;4,M33*2+4,M33*4)</f>
        <v>0</v>
      </c>
      <c r="O33" s="111">
        <v>3</v>
      </c>
      <c r="P33" s="111">
        <f t="shared" si="4"/>
        <v>6</v>
      </c>
      <c r="Q33" s="111"/>
      <c r="R33" s="111">
        <f t="shared" si="5"/>
        <v>0</v>
      </c>
      <c r="S33" s="112">
        <f t="shared" si="6"/>
        <v>106</v>
      </c>
      <c r="T33" s="113"/>
      <c r="U33" s="110">
        <f t="shared" si="7"/>
        <v>0</v>
      </c>
      <c r="V33" s="110"/>
      <c r="W33" s="110">
        <f t="shared" si="8"/>
        <v>0</v>
      </c>
      <c r="X33" s="110"/>
      <c r="Y33" s="110">
        <f t="shared" si="9"/>
        <v>0</v>
      </c>
      <c r="Z33" s="110"/>
      <c r="AA33" s="110">
        <f t="shared" si="10"/>
        <v>0</v>
      </c>
      <c r="AB33" s="112">
        <f t="shared" si="11"/>
        <v>0</v>
      </c>
      <c r="AC33" s="113"/>
      <c r="AD33" s="110"/>
      <c r="AE33" s="112"/>
      <c r="AF33" s="113">
        <v>1</v>
      </c>
      <c r="AG33" s="110">
        <f t="shared" si="23"/>
        <v>12</v>
      </c>
      <c r="AH33" s="110"/>
      <c r="AI33" s="110">
        <f t="shared" si="24"/>
        <v>0</v>
      </c>
      <c r="AJ33" s="110">
        <v>1</v>
      </c>
      <c r="AK33" s="110">
        <f t="shared" si="14"/>
        <v>3</v>
      </c>
      <c r="AL33" s="110"/>
      <c r="AM33" s="110">
        <f t="shared" si="25"/>
        <v>0</v>
      </c>
      <c r="AN33" s="110"/>
      <c r="AO33" s="110">
        <f t="shared" si="16"/>
        <v>0</v>
      </c>
      <c r="AP33" s="110"/>
      <c r="AQ33" s="110">
        <f t="shared" si="26"/>
        <v>0</v>
      </c>
      <c r="AR33" s="110"/>
      <c r="AS33" s="110">
        <f t="shared" si="27"/>
        <v>0</v>
      </c>
      <c r="AT33" s="110">
        <f t="shared" si="19"/>
        <v>3</v>
      </c>
      <c r="AU33" s="112">
        <f t="shared" si="20"/>
        <v>15</v>
      </c>
      <c r="AV33" s="114">
        <f t="shared" si="22"/>
        <v>121</v>
      </c>
    </row>
    <row r="34" spans="1:48" s="87" customFormat="1">
      <c r="A34" s="105">
        <v>30</v>
      </c>
      <c r="B34" s="106" t="s">
        <v>145</v>
      </c>
      <c r="C34" s="107">
        <v>22159</v>
      </c>
      <c r="D34" s="132" t="s">
        <v>67</v>
      </c>
      <c r="E34" s="133" t="s">
        <v>29</v>
      </c>
      <c r="F34" s="109" t="s">
        <v>67</v>
      </c>
      <c r="G34" s="134">
        <v>9</v>
      </c>
      <c r="H34" s="110">
        <f t="shared" si="0"/>
        <v>54</v>
      </c>
      <c r="I34" s="110"/>
      <c r="J34" s="110">
        <f t="shared" si="1"/>
        <v>0</v>
      </c>
      <c r="K34" s="110">
        <v>21</v>
      </c>
      <c r="L34" s="110">
        <f t="shared" si="2"/>
        <v>46</v>
      </c>
      <c r="M34" s="111"/>
      <c r="N34" s="110">
        <f t="shared" si="28"/>
        <v>0</v>
      </c>
      <c r="O34" s="111">
        <v>3</v>
      </c>
      <c r="P34" s="111">
        <f t="shared" si="4"/>
        <v>6</v>
      </c>
      <c r="Q34" s="111"/>
      <c r="R34" s="111">
        <f t="shared" si="5"/>
        <v>0</v>
      </c>
      <c r="S34" s="112">
        <f t="shared" si="6"/>
        <v>106</v>
      </c>
      <c r="T34" s="113"/>
      <c r="U34" s="110">
        <f t="shared" si="7"/>
        <v>0</v>
      </c>
      <c r="V34" s="110"/>
      <c r="W34" s="110">
        <f t="shared" si="8"/>
        <v>0</v>
      </c>
      <c r="X34" s="110">
        <v>1</v>
      </c>
      <c r="Y34" s="110">
        <f t="shared" si="9"/>
        <v>3</v>
      </c>
      <c r="Z34" s="110"/>
      <c r="AA34" s="110">
        <f t="shared" si="10"/>
        <v>0</v>
      </c>
      <c r="AB34" s="112">
        <f t="shared" si="11"/>
        <v>3</v>
      </c>
      <c r="AC34" s="113"/>
      <c r="AD34" s="110"/>
      <c r="AE34" s="112" t="s">
        <v>87</v>
      </c>
      <c r="AF34" s="113">
        <v>1</v>
      </c>
      <c r="AG34" s="110">
        <f t="shared" si="23"/>
        <v>12</v>
      </c>
      <c r="AH34" s="110"/>
      <c r="AI34" s="110">
        <f t="shared" si="24"/>
        <v>0</v>
      </c>
      <c r="AJ34" s="110"/>
      <c r="AK34" s="110">
        <f t="shared" si="14"/>
        <v>0</v>
      </c>
      <c r="AL34" s="110"/>
      <c r="AM34" s="110">
        <f t="shared" si="25"/>
        <v>0</v>
      </c>
      <c r="AN34" s="110"/>
      <c r="AO34" s="110">
        <f t="shared" si="16"/>
        <v>0</v>
      </c>
      <c r="AP34" s="110"/>
      <c r="AQ34" s="110">
        <f t="shared" si="26"/>
        <v>0</v>
      </c>
      <c r="AR34" s="110"/>
      <c r="AS34" s="110">
        <f t="shared" si="27"/>
        <v>0</v>
      </c>
      <c r="AT34" s="110">
        <f t="shared" si="19"/>
        <v>0</v>
      </c>
      <c r="AU34" s="112">
        <f t="shared" si="20"/>
        <v>12</v>
      </c>
      <c r="AV34" s="114">
        <f t="shared" si="22"/>
        <v>121</v>
      </c>
    </row>
    <row r="35" spans="1:48" s="87" customFormat="1">
      <c r="A35" s="105">
        <v>31</v>
      </c>
      <c r="B35" s="106" t="s">
        <v>206</v>
      </c>
      <c r="C35" s="107">
        <v>20343</v>
      </c>
      <c r="D35" s="132" t="s">
        <v>67</v>
      </c>
      <c r="E35" s="133" t="s">
        <v>29</v>
      </c>
      <c r="F35" s="109" t="s">
        <v>67</v>
      </c>
      <c r="G35" s="134">
        <v>7</v>
      </c>
      <c r="H35" s="110">
        <f t="shared" si="0"/>
        <v>42</v>
      </c>
      <c r="I35" s="110"/>
      <c r="J35" s="110">
        <f t="shared" si="1"/>
        <v>0</v>
      </c>
      <c r="K35" s="110">
        <v>26</v>
      </c>
      <c r="L35" s="110">
        <f t="shared" si="2"/>
        <v>56</v>
      </c>
      <c r="M35" s="111"/>
      <c r="N35" s="110">
        <f t="shared" si="28"/>
        <v>0</v>
      </c>
      <c r="O35" s="111">
        <v>5</v>
      </c>
      <c r="P35" s="111">
        <f t="shared" si="4"/>
        <v>10</v>
      </c>
      <c r="Q35" s="111"/>
      <c r="R35" s="111">
        <f t="shared" si="5"/>
        <v>0</v>
      </c>
      <c r="S35" s="112">
        <f t="shared" si="6"/>
        <v>108</v>
      </c>
      <c r="T35" s="113"/>
      <c r="U35" s="110">
        <f t="shared" si="7"/>
        <v>0</v>
      </c>
      <c r="V35" s="110"/>
      <c r="W35" s="110">
        <f t="shared" si="8"/>
        <v>0</v>
      </c>
      <c r="X35" s="110"/>
      <c r="Y35" s="110">
        <f t="shared" si="9"/>
        <v>0</v>
      </c>
      <c r="Z35" s="110"/>
      <c r="AA35" s="110">
        <f t="shared" si="10"/>
        <v>0</v>
      </c>
      <c r="AB35" s="112">
        <f t="shared" si="11"/>
        <v>0</v>
      </c>
      <c r="AC35" s="113"/>
      <c r="AD35" s="110"/>
      <c r="AE35" s="110"/>
      <c r="AF35" s="134">
        <v>1</v>
      </c>
      <c r="AG35" s="110">
        <f t="shared" si="23"/>
        <v>12</v>
      </c>
      <c r="AH35" s="110"/>
      <c r="AI35" s="110">
        <f t="shared" si="24"/>
        <v>0</v>
      </c>
      <c r="AJ35" s="110"/>
      <c r="AK35" s="110">
        <f t="shared" si="14"/>
        <v>0</v>
      </c>
      <c r="AL35" s="110"/>
      <c r="AM35" s="110">
        <f t="shared" si="25"/>
        <v>0</v>
      </c>
      <c r="AN35" s="110"/>
      <c r="AO35" s="110">
        <f t="shared" si="16"/>
        <v>0</v>
      </c>
      <c r="AP35" s="110"/>
      <c r="AQ35" s="110">
        <f t="shared" si="26"/>
        <v>0</v>
      </c>
      <c r="AR35" s="110"/>
      <c r="AS35" s="110">
        <f t="shared" si="27"/>
        <v>0</v>
      </c>
      <c r="AT35" s="110">
        <f t="shared" si="19"/>
        <v>0</v>
      </c>
      <c r="AU35" s="112">
        <f t="shared" si="20"/>
        <v>12</v>
      </c>
      <c r="AV35" s="114">
        <f t="shared" si="22"/>
        <v>120</v>
      </c>
    </row>
    <row r="36" spans="1:48" s="87" customFormat="1">
      <c r="A36" s="105">
        <v>32</v>
      </c>
      <c r="B36" s="106" t="s">
        <v>147</v>
      </c>
      <c r="C36" s="107">
        <v>22457</v>
      </c>
      <c r="D36" s="132" t="s">
        <v>67</v>
      </c>
      <c r="E36" s="133" t="s">
        <v>29</v>
      </c>
      <c r="F36" s="109" t="s">
        <v>67</v>
      </c>
      <c r="G36" s="134">
        <v>9</v>
      </c>
      <c r="H36" s="110">
        <f t="shared" si="0"/>
        <v>54</v>
      </c>
      <c r="I36" s="110"/>
      <c r="J36" s="110">
        <f t="shared" si="1"/>
        <v>0</v>
      </c>
      <c r="K36" s="110">
        <v>20</v>
      </c>
      <c r="L36" s="110">
        <f t="shared" si="2"/>
        <v>44</v>
      </c>
      <c r="M36" s="111"/>
      <c r="N36" s="110">
        <f t="shared" si="28"/>
        <v>0</v>
      </c>
      <c r="O36" s="111">
        <v>5</v>
      </c>
      <c r="P36" s="111">
        <f t="shared" si="4"/>
        <v>10</v>
      </c>
      <c r="Q36" s="111"/>
      <c r="R36" s="111">
        <f t="shared" si="5"/>
        <v>0</v>
      </c>
      <c r="S36" s="112">
        <f t="shared" si="6"/>
        <v>108</v>
      </c>
      <c r="T36" s="113"/>
      <c r="U36" s="110">
        <f t="shared" si="7"/>
        <v>0</v>
      </c>
      <c r="V36" s="110"/>
      <c r="W36" s="110">
        <f t="shared" si="8"/>
        <v>0</v>
      </c>
      <c r="X36" s="110"/>
      <c r="Y36" s="110">
        <f t="shared" si="9"/>
        <v>0</v>
      </c>
      <c r="Z36" s="110"/>
      <c r="AA36" s="110">
        <f t="shared" si="10"/>
        <v>0</v>
      </c>
      <c r="AB36" s="112">
        <f t="shared" si="11"/>
        <v>0</v>
      </c>
      <c r="AC36" s="113"/>
      <c r="AD36" s="110"/>
      <c r="AE36" s="110"/>
      <c r="AF36" s="134">
        <v>1</v>
      </c>
      <c r="AG36" s="110">
        <f t="shared" si="23"/>
        <v>12</v>
      </c>
      <c r="AH36" s="110"/>
      <c r="AI36" s="110">
        <f t="shared" si="24"/>
        <v>0</v>
      </c>
      <c r="AJ36" s="110"/>
      <c r="AK36" s="110">
        <f t="shared" si="14"/>
        <v>0</v>
      </c>
      <c r="AL36" s="110"/>
      <c r="AM36" s="110">
        <f t="shared" si="25"/>
        <v>0</v>
      </c>
      <c r="AN36" s="110"/>
      <c r="AO36" s="110">
        <f t="shared" si="16"/>
        <v>0</v>
      </c>
      <c r="AP36" s="110"/>
      <c r="AQ36" s="110">
        <f t="shared" si="26"/>
        <v>0</v>
      </c>
      <c r="AR36" s="110"/>
      <c r="AS36" s="110">
        <f t="shared" si="27"/>
        <v>0</v>
      </c>
      <c r="AT36" s="110">
        <f t="shared" si="19"/>
        <v>0</v>
      </c>
      <c r="AU36" s="112">
        <f t="shared" si="20"/>
        <v>12</v>
      </c>
      <c r="AV36" s="114">
        <f t="shared" si="22"/>
        <v>120</v>
      </c>
    </row>
    <row r="37" spans="1:48" s="87" customFormat="1">
      <c r="A37" s="105">
        <v>33</v>
      </c>
      <c r="B37" s="106" t="s">
        <v>162</v>
      </c>
      <c r="C37" s="107">
        <v>24962</v>
      </c>
      <c r="D37" s="132" t="s">
        <v>67</v>
      </c>
      <c r="E37" s="133" t="s">
        <v>29</v>
      </c>
      <c r="F37" s="109" t="s">
        <v>67</v>
      </c>
      <c r="G37" s="134">
        <v>7</v>
      </c>
      <c r="H37" s="110">
        <f t="shared" ref="H37:H55" si="29">G37*6</f>
        <v>42</v>
      </c>
      <c r="I37" s="110"/>
      <c r="J37" s="110">
        <f t="shared" ref="J37:J55" si="30">I37*6</f>
        <v>0</v>
      </c>
      <c r="K37" s="110">
        <v>15</v>
      </c>
      <c r="L37" s="110">
        <f t="shared" ref="L37:L55" si="31">IF(K37&gt;4,K37*2+4,K37*4)</f>
        <v>34</v>
      </c>
      <c r="M37" s="111">
        <v>3</v>
      </c>
      <c r="N37" s="110">
        <f t="shared" si="28"/>
        <v>12</v>
      </c>
      <c r="O37" s="111">
        <v>5</v>
      </c>
      <c r="P37" s="111">
        <f t="shared" ref="P37:P55" si="32">O37*2</f>
        <v>10</v>
      </c>
      <c r="Q37" s="111"/>
      <c r="R37" s="111">
        <f t="shared" ref="R37:R55" si="33">Q37*1</f>
        <v>0</v>
      </c>
      <c r="S37" s="112">
        <f t="shared" ref="S37:S55" si="34">H37+J37+L37+N37+P37+R37</f>
        <v>98</v>
      </c>
      <c r="T37" s="113"/>
      <c r="U37" s="110">
        <f t="shared" ref="U37:U55" si="35">IF(T37=0,0,6)</f>
        <v>0</v>
      </c>
      <c r="V37" s="110"/>
      <c r="W37" s="110">
        <f t="shared" ref="W37:W55" si="36">V37*4</f>
        <v>0</v>
      </c>
      <c r="X37" s="110">
        <v>2</v>
      </c>
      <c r="Y37" s="110">
        <f t="shared" ref="Y37:Y55" si="37">X37*3</f>
        <v>6</v>
      </c>
      <c r="Z37" s="110"/>
      <c r="AA37" s="110">
        <f t="shared" ref="AA37:AA55" si="38">IF(Z37=0,0,6)</f>
        <v>0</v>
      </c>
      <c r="AB37" s="112">
        <f t="shared" si="11"/>
        <v>6</v>
      </c>
      <c r="AC37" s="113"/>
      <c r="AD37" s="110"/>
      <c r="AE37" s="147"/>
      <c r="AF37" s="113">
        <v>1</v>
      </c>
      <c r="AG37" s="110">
        <f t="shared" si="23"/>
        <v>12</v>
      </c>
      <c r="AH37" s="110"/>
      <c r="AI37" s="110">
        <f t="shared" si="24"/>
        <v>0</v>
      </c>
      <c r="AJ37" s="110">
        <v>1</v>
      </c>
      <c r="AK37" s="110">
        <f t="shared" ref="AK37:AK55" si="39">AJ37*3</f>
        <v>3</v>
      </c>
      <c r="AL37" s="110"/>
      <c r="AM37" s="110">
        <f t="shared" si="25"/>
        <v>0</v>
      </c>
      <c r="AN37" s="110"/>
      <c r="AO37" s="110">
        <f t="shared" ref="AO37:AO55" si="40">AN37*5</f>
        <v>0</v>
      </c>
      <c r="AP37" s="110"/>
      <c r="AQ37" s="110">
        <f t="shared" si="26"/>
        <v>0</v>
      </c>
      <c r="AR37" s="110"/>
      <c r="AS37" s="110">
        <f t="shared" si="27"/>
        <v>0</v>
      </c>
      <c r="AT37" s="110">
        <f t="shared" ref="AT37:AT55" si="41">IF(AI37+AK37+AM37+AO37+AQ37+AS37&gt;10,10,AI37+AK37+AM37+AO37+AQ37+AS37)</f>
        <v>3</v>
      </c>
      <c r="AU37" s="112">
        <f t="shared" ref="AU37:AU55" si="42">AG37+AT37</f>
        <v>15</v>
      </c>
      <c r="AV37" s="114">
        <f t="shared" si="22"/>
        <v>119</v>
      </c>
    </row>
    <row r="38" spans="1:48" s="87" customFormat="1">
      <c r="A38" s="105">
        <v>34</v>
      </c>
      <c r="B38" s="106" t="s">
        <v>152</v>
      </c>
      <c r="C38" s="107">
        <v>21153</v>
      </c>
      <c r="D38" s="132" t="s">
        <v>67</v>
      </c>
      <c r="E38" s="133" t="s">
        <v>29</v>
      </c>
      <c r="F38" s="109" t="s">
        <v>67</v>
      </c>
      <c r="G38" s="134">
        <v>9</v>
      </c>
      <c r="H38" s="110">
        <f t="shared" si="29"/>
        <v>54</v>
      </c>
      <c r="I38" s="110"/>
      <c r="J38" s="110">
        <f t="shared" si="30"/>
        <v>0</v>
      </c>
      <c r="K38" s="110">
        <v>20</v>
      </c>
      <c r="L38" s="110">
        <f t="shared" si="31"/>
        <v>44</v>
      </c>
      <c r="M38" s="111"/>
      <c r="N38" s="110">
        <f t="shared" si="28"/>
        <v>0</v>
      </c>
      <c r="O38" s="111">
        <v>4</v>
      </c>
      <c r="P38" s="111">
        <f t="shared" si="32"/>
        <v>8</v>
      </c>
      <c r="Q38" s="111"/>
      <c r="R38" s="111">
        <f t="shared" si="33"/>
        <v>0</v>
      </c>
      <c r="S38" s="112">
        <f t="shared" si="34"/>
        <v>106</v>
      </c>
      <c r="T38" s="113"/>
      <c r="U38" s="110">
        <f t="shared" si="35"/>
        <v>0</v>
      </c>
      <c r="V38" s="110"/>
      <c r="W38" s="110">
        <f t="shared" si="36"/>
        <v>0</v>
      </c>
      <c r="X38" s="110"/>
      <c r="Y38" s="110">
        <f t="shared" si="37"/>
        <v>0</v>
      </c>
      <c r="Z38" s="110"/>
      <c r="AA38" s="110">
        <f t="shared" si="38"/>
        <v>0</v>
      </c>
      <c r="AB38" s="112">
        <f t="shared" si="11"/>
        <v>0</v>
      </c>
      <c r="AC38" s="113"/>
      <c r="AD38" s="110"/>
      <c r="AE38" s="112"/>
      <c r="AF38" s="113">
        <v>1</v>
      </c>
      <c r="AG38" s="110">
        <f t="shared" si="23"/>
        <v>12</v>
      </c>
      <c r="AH38" s="110"/>
      <c r="AI38" s="110">
        <f t="shared" si="24"/>
        <v>0</v>
      </c>
      <c r="AJ38" s="110"/>
      <c r="AK38" s="110">
        <f t="shared" si="39"/>
        <v>0</v>
      </c>
      <c r="AL38" s="110"/>
      <c r="AM38" s="110">
        <f t="shared" si="25"/>
        <v>0</v>
      </c>
      <c r="AN38" s="110"/>
      <c r="AO38" s="110">
        <f t="shared" si="40"/>
        <v>0</v>
      </c>
      <c r="AP38" s="110"/>
      <c r="AQ38" s="110">
        <f t="shared" si="26"/>
        <v>0</v>
      </c>
      <c r="AR38" s="110"/>
      <c r="AS38" s="110">
        <f t="shared" si="27"/>
        <v>0</v>
      </c>
      <c r="AT38" s="110">
        <f t="shared" si="41"/>
        <v>0</v>
      </c>
      <c r="AU38" s="112">
        <f t="shared" si="42"/>
        <v>12</v>
      </c>
      <c r="AV38" s="114">
        <f t="shared" si="22"/>
        <v>118</v>
      </c>
    </row>
    <row r="39" spans="1:48" s="87" customFormat="1">
      <c r="A39" s="105">
        <v>35</v>
      </c>
      <c r="B39" s="106" t="s">
        <v>157</v>
      </c>
      <c r="C39" s="107">
        <v>22375</v>
      </c>
      <c r="D39" s="132" t="s">
        <v>67</v>
      </c>
      <c r="E39" s="133" t="s">
        <v>29</v>
      </c>
      <c r="F39" s="109" t="s">
        <v>67</v>
      </c>
      <c r="G39" s="134">
        <v>9</v>
      </c>
      <c r="H39" s="110">
        <f t="shared" si="29"/>
        <v>54</v>
      </c>
      <c r="I39" s="110"/>
      <c r="J39" s="110">
        <f t="shared" si="30"/>
        <v>0</v>
      </c>
      <c r="K39" s="110">
        <v>19</v>
      </c>
      <c r="L39" s="110">
        <f t="shared" si="31"/>
        <v>42</v>
      </c>
      <c r="M39" s="111"/>
      <c r="N39" s="110">
        <f t="shared" si="28"/>
        <v>0</v>
      </c>
      <c r="O39" s="111">
        <v>5</v>
      </c>
      <c r="P39" s="111">
        <f t="shared" si="32"/>
        <v>10</v>
      </c>
      <c r="Q39" s="111"/>
      <c r="R39" s="111">
        <f t="shared" si="33"/>
        <v>0</v>
      </c>
      <c r="S39" s="112">
        <f t="shared" si="34"/>
        <v>106</v>
      </c>
      <c r="T39" s="113"/>
      <c r="U39" s="110">
        <f t="shared" si="35"/>
        <v>0</v>
      </c>
      <c r="V39" s="110"/>
      <c r="W39" s="110">
        <f t="shared" si="36"/>
        <v>0</v>
      </c>
      <c r="X39" s="110"/>
      <c r="Y39" s="110">
        <f t="shared" si="37"/>
        <v>0</v>
      </c>
      <c r="Z39" s="110"/>
      <c r="AA39" s="110">
        <f t="shared" si="38"/>
        <v>0</v>
      </c>
      <c r="AB39" s="112">
        <f t="shared" si="11"/>
        <v>0</v>
      </c>
      <c r="AC39" s="113"/>
      <c r="AD39" s="110"/>
      <c r="AE39" s="112"/>
      <c r="AF39" s="113">
        <v>1</v>
      </c>
      <c r="AG39" s="110">
        <f t="shared" si="23"/>
        <v>12</v>
      </c>
      <c r="AH39" s="110"/>
      <c r="AI39" s="110">
        <f t="shared" si="24"/>
        <v>0</v>
      </c>
      <c r="AJ39" s="110"/>
      <c r="AK39" s="110">
        <f t="shared" si="39"/>
        <v>0</v>
      </c>
      <c r="AL39" s="110"/>
      <c r="AM39" s="110">
        <f t="shared" si="25"/>
        <v>0</v>
      </c>
      <c r="AN39" s="110"/>
      <c r="AO39" s="110">
        <f t="shared" si="40"/>
        <v>0</v>
      </c>
      <c r="AP39" s="110"/>
      <c r="AQ39" s="110">
        <f t="shared" si="26"/>
        <v>0</v>
      </c>
      <c r="AR39" s="110"/>
      <c r="AS39" s="110">
        <f t="shared" si="27"/>
        <v>0</v>
      </c>
      <c r="AT39" s="110">
        <f t="shared" si="41"/>
        <v>0</v>
      </c>
      <c r="AU39" s="112">
        <f t="shared" si="42"/>
        <v>12</v>
      </c>
      <c r="AV39" s="114">
        <f t="shared" si="22"/>
        <v>118</v>
      </c>
    </row>
    <row r="40" spans="1:48" s="87" customFormat="1">
      <c r="A40" s="105">
        <v>36</v>
      </c>
      <c r="B40" s="106" t="s">
        <v>151</v>
      </c>
      <c r="C40" s="107">
        <v>22554</v>
      </c>
      <c r="D40" s="132" t="s">
        <v>67</v>
      </c>
      <c r="E40" s="133" t="s">
        <v>29</v>
      </c>
      <c r="F40" s="109" t="s">
        <v>67</v>
      </c>
      <c r="G40" s="134">
        <v>9</v>
      </c>
      <c r="H40" s="110">
        <f t="shared" si="29"/>
        <v>54</v>
      </c>
      <c r="I40" s="110"/>
      <c r="J40" s="110">
        <f t="shared" si="30"/>
        <v>0</v>
      </c>
      <c r="K40" s="110">
        <v>19</v>
      </c>
      <c r="L40" s="110">
        <f t="shared" si="31"/>
        <v>42</v>
      </c>
      <c r="M40" s="111"/>
      <c r="N40" s="110">
        <f t="shared" si="28"/>
        <v>0</v>
      </c>
      <c r="O40" s="111">
        <v>5</v>
      </c>
      <c r="P40" s="111">
        <f t="shared" si="32"/>
        <v>10</v>
      </c>
      <c r="Q40" s="111"/>
      <c r="R40" s="111">
        <f t="shared" si="33"/>
        <v>0</v>
      </c>
      <c r="S40" s="112">
        <f t="shared" si="34"/>
        <v>106</v>
      </c>
      <c r="T40" s="113"/>
      <c r="U40" s="110">
        <f t="shared" si="35"/>
        <v>0</v>
      </c>
      <c r="V40" s="110"/>
      <c r="W40" s="110">
        <f t="shared" si="36"/>
        <v>0</v>
      </c>
      <c r="X40" s="110"/>
      <c r="Y40" s="110">
        <f t="shared" si="37"/>
        <v>0</v>
      </c>
      <c r="Z40" s="110"/>
      <c r="AA40" s="110">
        <f t="shared" si="38"/>
        <v>0</v>
      </c>
      <c r="AB40" s="112">
        <f t="shared" si="11"/>
        <v>0</v>
      </c>
      <c r="AC40" s="113"/>
      <c r="AD40" s="110"/>
      <c r="AE40" s="112"/>
      <c r="AF40" s="113">
        <v>1</v>
      </c>
      <c r="AG40" s="110">
        <f t="shared" si="23"/>
        <v>12</v>
      </c>
      <c r="AH40" s="110"/>
      <c r="AI40" s="110">
        <f t="shared" si="24"/>
        <v>0</v>
      </c>
      <c r="AJ40" s="110"/>
      <c r="AK40" s="110">
        <f t="shared" si="39"/>
        <v>0</v>
      </c>
      <c r="AL40" s="110"/>
      <c r="AM40" s="110">
        <f t="shared" si="25"/>
        <v>0</v>
      </c>
      <c r="AN40" s="110"/>
      <c r="AO40" s="110">
        <f t="shared" si="40"/>
        <v>0</v>
      </c>
      <c r="AP40" s="110"/>
      <c r="AQ40" s="110">
        <f t="shared" si="26"/>
        <v>0</v>
      </c>
      <c r="AR40" s="110"/>
      <c r="AS40" s="110">
        <f t="shared" si="27"/>
        <v>0</v>
      </c>
      <c r="AT40" s="110">
        <f t="shared" si="41"/>
        <v>0</v>
      </c>
      <c r="AU40" s="112">
        <f t="shared" si="42"/>
        <v>12</v>
      </c>
      <c r="AV40" s="114">
        <f t="shared" si="22"/>
        <v>118</v>
      </c>
    </row>
    <row r="41" spans="1:48" s="87" customFormat="1">
      <c r="A41" s="105">
        <v>37</v>
      </c>
      <c r="B41" s="106" t="s">
        <v>144</v>
      </c>
      <c r="C41" s="107">
        <v>18603</v>
      </c>
      <c r="D41" s="132" t="s">
        <v>67</v>
      </c>
      <c r="E41" s="133" t="s">
        <v>29</v>
      </c>
      <c r="F41" s="109" t="s">
        <v>67</v>
      </c>
      <c r="G41" s="134">
        <v>10</v>
      </c>
      <c r="H41" s="110">
        <f t="shared" si="29"/>
        <v>60</v>
      </c>
      <c r="I41" s="110"/>
      <c r="J41" s="110">
        <f t="shared" si="30"/>
        <v>0</v>
      </c>
      <c r="K41" s="110">
        <v>14</v>
      </c>
      <c r="L41" s="110">
        <f t="shared" si="31"/>
        <v>32</v>
      </c>
      <c r="M41" s="111"/>
      <c r="N41" s="110">
        <f t="shared" si="28"/>
        <v>0</v>
      </c>
      <c r="O41" s="111">
        <v>5</v>
      </c>
      <c r="P41" s="111">
        <f t="shared" si="32"/>
        <v>10</v>
      </c>
      <c r="Q41" s="111"/>
      <c r="R41" s="111">
        <f t="shared" si="33"/>
        <v>0</v>
      </c>
      <c r="S41" s="112">
        <f t="shared" si="34"/>
        <v>102</v>
      </c>
      <c r="T41" s="113"/>
      <c r="U41" s="110">
        <f t="shared" si="35"/>
        <v>0</v>
      </c>
      <c r="V41" s="110"/>
      <c r="W41" s="110">
        <f t="shared" si="36"/>
        <v>0</v>
      </c>
      <c r="X41" s="110"/>
      <c r="Y41" s="110">
        <f t="shared" si="37"/>
        <v>0</v>
      </c>
      <c r="Z41" s="110"/>
      <c r="AA41" s="110">
        <f t="shared" si="38"/>
        <v>0</v>
      </c>
      <c r="AB41" s="112">
        <f t="shared" si="11"/>
        <v>0</v>
      </c>
      <c r="AC41" s="113"/>
      <c r="AD41" s="110"/>
      <c r="AE41" s="112"/>
      <c r="AF41" s="113">
        <v>1</v>
      </c>
      <c r="AG41" s="110">
        <f t="shared" si="23"/>
        <v>12</v>
      </c>
      <c r="AH41" s="110"/>
      <c r="AI41" s="110">
        <f t="shared" si="24"/>
        <v>0</v>
      </c>
      <c r="AJ41" s="110">
        <v>1</v>
      </c>
      <c r="AK41" s="110">
        <f t="shared" si="39"/>
        <v>3</v>
      </c>
      <c r="AL41" s="110"/>
      <c r="AM41" s="110">
        <f t="shared" si="25"/>
        <v>0</v>
      </c>
      <c r="AN41" s="110"/>
      <c r="AO41" s="110">
        <f t="shared" si="40"/>
        <v>0</v>
      </c>
      <c r="AP41" s="110"/>
      <c r="AQ41" s="110">
        <f t="shared" si="26"/>
        <v>0</v>
      </c>
      <c r="AR41" s="110"/>
      <c r="AS41" s="110">
        <f t="shared" si="27"/>
        <v>0</v>
      </c>
      <c r="AT41" s="110">
        <f t="shared" si="41"/>
        <v>3</v>
      </c>
      <c r="AU41" s="112">
        <f t="shared" si="42"/>
        <v>15</v>
      </c>
      <c r="AV41" s="114">
        <f t="shared" si="22"/>
        <v>117</v>
      </c>
    </row>
    <row r="42" spans="1:48" s="87" customFormat="1">
      <c r="A42" s="105">
        <v>38</v>
      </c>
      <c r="B42" s="106" t="s">
        <v>146</v>
      </c>
      <c r="C42" s="107">
        <v>18233</v>
      </c>
      <c r="D42" s="132" t="s">
        <v>67</v>
      </c>
      <c r="E42" s="133" t="s">
        <v>29</v>
      </c>
      <c r="F42" s="109" t="s">
        <v>67</v>
      </c>
      <c r="G42" s="134">
        <v>8</v>
      </c>
      <c r="H42" s="110">
        <f t="shared" si="29"/>
        <v>48</v>
      </c>
      <c r="I42" s="110"/>
      <c r="J42" s="110">
        <f t="shared" si="30"/>
        <v>0</v>
      </c>
      <c r="K42" s="110">
        <v>22</v>
      </c>
      <c r="L42" s="110">
        <f t="shared" si="31"/>
        <v>48</v>
      </c>
      <c r="M42" s="111"/>
      <c r="N42" s="110">
        <f t="shared" si="28"/>
        <v>0</v>
      </c>
      <c r="O42" s="111">
        <v>4</v>
      </c>
      <c r="P42" s="111">
        <f t="shared" si="32"/>
        <v>8</v>
      </c>
      <c r="Q42" s="111"/>
      <c r="R42" s="111">
        <f t="shared" si="33"/>
        <v>0</v>
      </c>
      <c r="S42" s="112">
        <f t="shared" si="34"/>
        <v>104</v>
      </c>
      <c r="T42" s="113"/>
      <c r="U42" s="110">
        <f t="shared" si="35"/>
        <v>0</v>
      </c>
      <c r="V42" s="110"/>
      <c r="W42" s="110">
        <f t="shared" si="36"/>
        <v>0</v>
      </c>
      <c r="X42" s="110"/>
      <c r="Y42" s="110">
        <f t="shared" si="37"/>
        <v>0</v>
      </c>
      <c r="Z42" s="110"/>
      <c r="AA42" s="110">
        <f t="shared" si="38"/>
        <v>0</v>
      </c>
      <c r="AB42" s="112">
        <f t="shared" si="11"/>
        <v>0</v>
      </c>
      <c r="AC42" s="113"/>
      <c r="AD42" s="110"/>
      <c r="AE42" s="112"/>
      <c r="AF42" s="113">
        <v>1</v>
      </c>
      <c r="AG42" s="110">
        <f t="shared" si="23"/>
        <v>12</v>
      </c>
      <c r="AH42" s="110"/>
      <c r="AI42" s="110">
        <f t="shared" si="24"/>
        <v>0</v>
      </c>
      <c r="AJ42" s="110"/>
      <c r="AK42" s="110">
        <f t="shared" si="39"/>
        <v>0</v>
      </c>
      <c r="AL42" s="110"/>
      <c r="AM42" s="110">
        <f t="shared" si="25"/>
        <v>0</v>
      </c>
      <c r="AN42" s="110"/>
      <c r="AO42" s="110">
        <f t="shared" si="40"/>
        <v>0</v>
      </c>
      <c r="AP42" s="110"/>
      <c r="AQ42" s="110">
        <f t="shared" si="26"/>
        <v>0</v>
      </c>
      <c r="AR42" s="110"/>
      <c r="AS42" s="110">
        <f t="shared" si="27"/>
        <v>0</v>
      </c>
      <c r="AT42" s="110">
        <f t="shared" si="41"/>
        <v>0</v>
      </c>
      <c r="AU42" s="112">
        <f t="shared" si="42"/>
        <v>12</v>
      </c>
      <c r="AV42" s="114">
        <f t="shared" si="22"/>
        <v>116</v>
      </c>
    </row>
    <row r="43" spans="1:48" s="87" customFormat="1">
      <c r="A43" s="105">
        <v>39</v>
      </c>
      <c r="B43" s="106" t="s">
        <v>160</v>
      </c>
      <c r="C43" s="107">
        <v>24980</v>
      </c>
      <c r="D43" s="132" t="s">
        <v>67</v>
      </c>
      <c r="E43" s="133" t="s">
        <v>29</v>
      </c>
      <c r="F43" s="109" t="s">
        <v>67</v>
      </c>
      <c r="G43" s="134">
        <v>9</v>
      </c>
      <c r="H43" s="110">
        <f t="shared" si="29"/>
        <v>54</v>
      </c>
      <c r="I43" s="110"/>
      <c r="J43" s="110">
        <f t="shared" si="30"/>
        <v>0</v>
      </c>
      <c r="K43" s="110">
        <v>13</v>
      </c>
      <c r="L43" s="110">
        <f t="shared" si="31"/>
        <v>30</v>
      </c>
      <c r="M43" s="111"/>
      <c r="N43" s="110">
        <f t="shared" si="28"/>
        <v>0</v>
      </c>
      <c r="O43" s="111">
        <v>5</v>
      </c>
      <c r="P43" s="111">
        <f t="shared" si="32"/>
        <v>10</v>
      </c>
      <c r="Q43" s="111"/>
      <c r="R43" s="111">
        <f t="shared" si="33"/>
        <v>0</v>
      </c>
      <c r="S43" s="112">
        <f t="shared" si="34"/>
        <v>94</v>
      </c>
      <c r="T43" s="113"/>
      <c r="U43" s="110">
        <f t="shared" si="35"/>
        <v>0</v>
      </c>
      <c r="V43" s="110">
        <v>1</v>
      </c>
      <c r="W43" s="110">
        <f t="shared" si="36"/>
        <v>4</v>
      </c>
      <c r="X43" s="110">
        <v>1</v>
      </c>
      <c r="Y43" s="110">
        <f t="shared" si="37"/>
        <v>3</v>
      </c>
      <c r="Z43" s="110"/>
      <c r="AA43" s="110">
        <f t="shared" si="38"/>
        <v>0</v>
      </c>
      <c r="AB43" s="112">
        <f t="shared" si="11"/>
        <v>7</v>
      </c>
      <c r="AC43" s="113"/>
      <c r="AD43" s="110"/>
      <c r="AE43" s="112"/>
      <c r="AF43" s="113">
        <v>1</v>
      </c>
      <c r="AG43" s="110">
        <f t="shared" si="23"/>
        <v>12</v>
      </c>
      <c r="AH43" s="110"/>
      <c r="AI43" s="110">
        <f t="shared" si="24"/>
        <v>0</v>
      </c>
      <c r="AJ43" s="110">
        <v>1</v>
      </c>
      <c r="AK43" s="110">
        <f t="shared" si="39"/>
        <v>3</v>
      </c>
      <c r="AL43" s="110"/>
      <c r="AM43" s="110">
        <f t="shared" si="25"/>
        <v>0</v>
      </c>
      <c r="AN43" s="110"/>
      <c r="AO43" s="110">
        <f t="shared" si="40"/>
        <v>0</v>
      </c>
      <c r="AP43" s="110"/>
      <c r="AQ43" s="110">
        <f t="shared" si="26"/>
        <v>0</v>
      </c>
      <c r="AR43" s="110"/>
      <c r="AS43" s="110">
        <f t="shared" si="27"/>
        <v>0</v>
      </c>
      <c r="AT43" s="110">
        <f t="shared" si="41"/>
        <v>3</v>
      </c>
      <c r="AU43" s="112">
        <f t="shared" si="42"/>
        <v>15</v>
      </c>
      <c r="AV43" s="114">
        <f t="shared" si="22"/>
        <v>116</v>
      </c>
    </row>
    <row r="44" spans="1:48" s="87" customFormat="1">
      <c r="A44" s="105">
        <v>40</v>
      </c>
      <c r="B44" s="106" t="s">
        <v>198</v>
      </c>
      <c r="C44" s="107">
        <v>19361</v>
      </c>
      <c r="D44" s="132" t="s">
        <v>67</v>
      </c>
      <c r="E44" s="133" t="s">
        <v>29</v>
      </c>
      <c r="F44" s="109" t="s">
        <v>67</v>
      </c>
      <c r="G44" s="134">
        <v>7</v>
      </c>
      <c r="H44" s="110">
        <f t="shared" si="29"/>
        <v>42</v>
      </c>
      <c r="I44" s="110"/>
      <c r="J44" s="110">
        <f t="shared" si="30"/>
        <v>0</v>
      </c>
      <c r="K44" s="110">
        <v>23</v>
      </c>
      <c r="L44" s="110">
        <f t="shared" si="31"/>
        <v>50</v>
      </c>
      <c r="M44" s="111"/>
      <c r="N44" s="110">
        <f t="shared" si="28"/>
        <v>0</v>
      </c>
      <c r="O44" s="111">
        <v>3</v>
      </c>
      <c r="P44" s="111">
        <f t="shared" si="32"/>
        <v>6</v>
      </c>
      <c r="Q44" s="111"/>
      <c r="R44" s="111">
        <f t="shared" si="33"/>
        <v>0</v>
      </c>
      <c r="S44" s="112">
        <f t="shared" si="34"/>
        <v>98</v>
      </c>
      <c r="T44" s="113"/>
      <c r="U44" s="110">
        <f t="shared" si="35"/>
        <v>0</v>
      </c>
      <c r="V44" s="110"/>
      <c r="W44" s="110">
        <f t="shared" si="36"/>
        <v>0</v>
      </c>
      <c r="X44" s="110"/>
      <c r="Y44" s="110">
        <f t="shared" si="37"/>
        <v>0</v>
      </c>
      <c r="Z44" s="110"/>
      <c r="AA44" s="110">
        <f t="shared" si="38"/>
        <v>0</v>
      </c>
      <c r="AB44" s="112">
        <f t="shared" si="11"/>
        <v>0</v>
      </c>
      <c r="AC44" s="113"/>
      <c r="AD44" s="110"/>
      <c r="AE44" s="112"/>
      <c r="AF44" s="113">
        <v>1</v>
      </c>
      <c r="AG44" s="110">
        <f t="shared" si="23"/>
        <v>12</v>
      </c>
      <c r="AH44" s="110"/>
      <c r="AI44" s="110">
        <f t="shared" si="24"/>
        <v>0</v>
      </c>
      <c r="AJ44" s="110"/>
      <c r="AK44" s="110">
        <f t="shared" si="39"/>
        <v>0</v>
      </c>
      <c r="AL44" s="110"/>
      <c r="AM44" s="110">
        <f t="shared" si="25"/>
        <v>0</v>
      </c>
      <c r="AN44" s="110">
        <v>1</v>
      </c>
      <c r="AO44" s="110">
        <f t="shared" si="40"/>
        <v>5</v>
      </c>
      <c r="AP44" s="110"/>
      <c r="AQ44" s="110">
        <f t="shared" si="26"/>
        <v>0</v>
      </c>
      <c r="AR44" s="110"/>
      <c r="AS44" s="110">
        <f t="shared" si="27"/>
        <v>0</v>
      </c>
      <c r="AT44" s="110">
        <f t="shared" si="41"/>
        <v>5</v>
      </c>
      <c r="AU44" s="112">
        <f t="shared" si="42"/>
        <v>17</v>
      </c>
      <c r="AV44" s="114">
        <f t="shared" si="22"/>
        <v>115</v>
      </c>
    </row>
    <row r="45" spans="1:48" s="87" customFormat="1">
      <c r="A45" s="105">
        <v>42</v>
      </c>
      <c r="B45" s="106" t="s">
        <v>334</v>
      </c>
      <c r="C45" s="107">
        <v>21209</v>
      </c>
      <c r="D45" s="132" t="s">
        <v>191</v>
      </c>
      <c r="E45" s="133"/>
      <c r="F45" s="109"/>
      <c r="G45" s="134">
        <v>7</v>
      </c>
      <c r="H45" s="110">
        <f t="shared" si="29"/>
        <v>42</v>
      </c>
      <c r="I45" s="110"/>
      <c r="J45" s="110">
        <f t="shared" si="30"/>
        <v>0</v>
      </c>
      <c r="K45" s="110">
        <v>22</v>
      </c>
      <c r="L45" s="110">
        <f t="shared" si="31"/>
        <v>48</v>
      </c>
      <c r="M45" s="111"/>
      <c r="N45" s="110">
        <f t="shared" si="28"/>
        <v>0</v>
      </c>
      <c r="O45" s="111">
        <v>5</v>
      </c>
      <c r="P45" s="111">
        <f t="shared" si="32"/>
        <v>10</v>
      </c>
      <c r="Q45" s="111"/>
      <c r="R45" s="111">
        <f t="shared" si="33"/>
        <v>0</v>
      </c>
      <c r="S45" s="112">
        <f t="shared" si="34"/>
        <v>100</v>
      </c>
      <c r="T45" s="113"/>
      <c r="U45" s="110">
        <f t="shared" si="35"/>
        <v>0</v>
      </c>
      <c r="V45" s="110"/>
      <c r="W45" s="110">
        <f t="shared" si="36"/>
        <v>0</v>
      </c>
      <c r="X45" s="110"/>
      <c r="Y45" s="110">
        <f t="shared" si="37"/>
        <v>0</v>
      </c>
      <c r="Z45" s="110"/>
      <c r="AA45" s="110">
        <f t="shared" si="38"/>
        <v>0</v>
      </c>
      <c r="AB45" s="112"/>
      <c r="AC45" s="113" t="s">
        <v>87</v>
      </c>
      <c r="AD45" s="110"/>
      <c r="AE45" s="112"/>
      <c r="AF45" s="113">
        <v>1</v>
      </c>
      <c r="AG45" s="110">
        <f>AF46*12</f>
        <v>12</v>
      </c>
      <c r="AH45" s="110"/>
      <c r="AI45" s="110">
        <f>AH46*5</f>
        <v>0</v>
      </c>
      <c r="AJ45" s="110"/>
      <c r="AK45" s="110">
        <f t="shared" si="39"/>
        <v>0</v>
      </c>
      <c r="AL45" s="110"/>
      <c r="AM45" s="110">
        <f>AL46*1</f>
        <v>0</v>
      </c>
      <c r="AN45" s="110"/>
      <c r="AO45" s="110">
        <f t="shared" si="40"/>
        <v>0</v>
      </c>
      <c r="AP45" s="110"/>
      <c r="AQ45" s="110">
        <f>AP46*5</f>
        <v>0</v>
      </c>
      <c r="AR45" s="110"/>
      <c r="AS45" s="110">
        <f>AR46*1</f>
        <v>0</v>
      </c>
      <c r="AT45" s="110">
        <f t="shared" si="41"/>
        <v>0</v>
      </c>
      <c r="AU45" s="112">
        <f t="shared" si="42"/>
        <v>12</v>
      </c>
      <c r="AV45" s="114">
        <f t="shared" si="22"/>
        <v>112</v>
      </c>
    </row>
    <row r="46" spans="1:48" s="87" customFormat="1">
      <c r="A46" s="105">
        <v>41</v>
      </c>
      <c r="B46" s="106" t="s">
        <v>347</v>
      </c>
      <c r="C46" s="107">
        <v>22289</v>
      </c>
      <c r="D46" s="132" t="s">
        <v>67</v>
      </c>
      <c r="E46" s="133" t="s">
        <v>29</v>
      </c>
      <c r="F46" s="109" t="s">
        <v>67</v>
      </c>
      <c r="G46" s="134">
        <v>9</v>
      </c>
      <c r="H46" s="110">
        <f t="shared" si="29"/>
        <v>54</v>
      </c>
      <c r="I46" s="110"/>
      <c r="J46" s="110">
        <f t="shared" si="30"/>
        <v>0</v>
      </c>
      <c r="K46" s="110">
        <v>18</v>
      </c>
      <c r="L46" s="110">
        <f t="shared" si="31"/>
        <v>40</v>
      </c>
      <c r="M46" s="111"/>
      <c r="N46" s="110">
        <f t="shared" si="28"/>
        <v>0</v>
      </c>
      <c r="O46" s="111">
        <v>3</v>
      </c>
      <c r="P46" s="111">
        <f t="shared" si="32"/>
        <v>6</v>
      </c>
      <c r="Q46" s="111"/>
      <c r="R46" s="111">
        <f t="shared" si="33"/>
        <v>0</v>
      </c>
      <c r="S46" s="112">
        <f t="shared" si="34"/>
        <v>100</v>
      </c>
      <c r="T46" s="113"/>
      <c r="U46" s="110">
        <f t="shared" si="35"/>
        <v>0</v>
      </c>
      <c r="V46" s="110"/>
      <c r="W46" s="110">
        <f t="shared" si="36"/>
        <v>0</v>
      </c>
      <c r="X46" s="110"/>
      <c r="Y46" s="110">
        <f t="shared" si="37"/>
        <v>0</v>
      </c>
      <c r="Z46" s="110"/>
      <c r="AA46" s="110">
        <f t="shared" si="38"/>
        <v>0</v>
      </c>
      <c r="AB46" s="112">
        <f t="shared" ref="AB46:AB55" si="43">U46+W46+Y46+AA46</f>
        <v>0</v>
      </c>
      <c r="AC46" s="113"/>
      <c r="AD46" s="110"/>
      <c r="AE46" s="112"/>
      <c r="AF46" s="113">
        <v>1</v>
      </c>
      <c r="AG46" s="110">
        <f t="shared" ref="AG46:AG55" si="44">AF46*12</f>
        <v>12</v>
      </c>
      <c r="AH46" s="110"/>
      <c r="AI46" s="110">
        <f t="shared" ref="AI46:AI55" si="45">AH46*5</f>
        <v>0</v>
      </c>
      <c r="AJ46" s="110"/>
      <c r="AK46" s="110">
        <f t="shared" si="39"/>
        <v>0</v>
      </c>
      <c r="AL46" s="110"/>
      <c r="AM46" s="110">
        <f t="shared" ref="AM46:AM55" si="46">AL46*1</f>
        <v>0</v>
      </c>
      <c r="AN46" s="110"/>
      <c r="AO46" s="110">
        <f t="shared" si="40"/>
        <v>0</v>
      </c>
      <c r="AP46" s="110"/>
      <c r="AQ46" s="110">
        <f t="shared" ref="AQ46:AQ55" si="47">AP46*5</f>
        <v>0</v>
      </c>
      <c r="AR46" s="110"/>
      <c r="AS46" s="110">
        <f t="shared" ref="AS46:AS55" si="48">AR46*1</f>
        <v>0</v>
      </c>
      <c r="AT46" s="110">
        <f t="shared" si="41"/>
        <v>0</v>
      </c>
      <c r="AU46" s="112">
        <f t="shared" si="42"/>
        <v>12</v>
      </c>
      <c r="AV46" s="114">
        <f t="shared" si="22"/>
        <v>112</v>
      </c>
    </row>
    <row r="47" spans="1:48" s="87" customFormat="1">
      <c r="A47" s="105">
        <v>43</v>
      </c>
      <c r="B47" s="106" t="s">
        <v>308</v>
      </c>
      <c r="C47" s="107">
        <v>21080</v>
      </c>
      <c r="D47" s="132" t="s">
        <v>67</v>
      </c>
      <c r="E47" s="133" t="s">
        <v>29</v>
      </c>
      <c r="F47" s="109" t="s">
        <v>67</v>
      </c>
      <c r="G47" s="134">
        <v>6</v>
      </c>
      <c r="H47" s="110">
        <f t="shared" si="29"/>
        <v>36</v>
      </c>
      <c r="I47" s="110"/>
      <c r="J47" s="110">
        <f t="shared" si="30"/>
        <v>0</v>
      </c>
      <c r="K47" s="110">
        <v>21</v>
      </c>
      <c r="L47" s="110">
        <f t="shared" si="31"/>
        <v>46</v>
      </c>
      <c r="M47" s="111"/>
      <c r="N47" s="110">
        <f t="shared" si="28"/>
        <v>0</v>
      </c>
      <c r="O47" s="111">
        <v>4</v>
      </c>
      <c r="P47" s="111">
        <f t="shared" si="32"/>
        <v>8</v>
      </c>
      <c r="Q47" s="111"/>
      <c r="R47" s="111">
        <f t="shared" si="33"/>
        <v>0</v>
      </c>
      <c r="S47" s="112">
        <f t="shared" si="34"/>
        <v>90</v>
      </c>
      <c r="T47" s="113"/>
      <c r="U47" s="110">
        <f t="shared" si="35"/>
        <v>0</v>
      </c>
      <c r="V47" s="110"/>
      <c r="W47" s="110">
        <f t="shared" si="36"/>
        <v>0</v>
      </c>
      <c r="X47" s="110">
        <v>1</v>
      </c>
      <c r="Y47" s="110">
        <f t="shared" si="37"/>
        <v>3</v>
      </c>
      <c r="Z47" s="110"/>
      <c r="AA47" s="110">
        <f t="shared" si="38"/>
        <v>0</v>
      </c>
      <c r="AB47" s="112">
        <f t="shared" si="43"/>
        <v>3</v>
      </c>
      <c r="AC47" s="113"/>
      <c r="AD47" s="110"/>
      <c r="AE47" s="112"/>
      <c r="AF47" s="113">
        <v>1</v>
      </c>
      <c r="AG47" s="110">
        <f t="shared" si="44"/>
        <v>12</v>
      </c>
      <c r="AH47" s="110"/>
      <c r="AI47" s="110">
        <f t="shared" si="45"/>
        <v>0</v>
      </c>
      <c r="AJ47" s="110">
        <v>1</v>
      </c>
      <c r="AK47" s="110">
        <f t="shared" si="39"/>
        <v>3</v>
      </c>
      <c r="AL47" s="110"/>
      <c r="AM47" s="110">
        <f t="shared" si="46"/>
        <v>0</v>
      </c>
      <c r="AN47" s="110"/>
      <c r="AO47" s="110">
        <f t="shared" si="40"/>
        <v>0</v>
      </c>
      <c r="AP47" s="110"/>
      <c r="AQ47" s="110">
        <f t="shared" si="47"/>
        <v>0</v>
      </c>
      <c r="AR47" s="110"/>
      <c r="AS47" s="110">
        <f t="shared" si="48"/>
        <v>0</v>
      </c>
      <c r="AT47" s="110">
        <f t="shared" si="41"/>
        <v>3</v>
      </c>
      <c r="AU47" s="112">
        <f t="shared" si="42"/>
        <v>15</v>
      </c>
      <c r="AV47" s="114">
        <f t="shared" si="22"/>
        <v>108</v>
      </c>
    </row>
    <row r="48" spans="1:48" s="87" customFormat="1">
      <c r="A48" s="105">
        <v>44</v>
      </c>
      <c r="B48" s="106" t="s">
        <v>348</v>
      </c>
      <c r="C48" s="107">
        <v>21490</v>
      </c>
      <c r="D48" s="132" t="s">
        <v>34</v>
      </c>
      <c r="E48" s="133"/>
      <c r="F48" s="109"/>
      <c r="G48" s="134">
        <v>7</v>
      </c>
      <c r="H48" s="110">
        <f t="shared" si="29"/>
        <v>42</v>
      </c>
      <c r="I48" s="110"/>
      <c r="J48" s="110">
        <f t="shared" si="30"/>
        <v>0</v>
      </c>
      <c r="K48" s="110">
        <v>22</v>
      </c>
      <c r="L48" s="110">
        <f t="shared" si="31"/>
        <v>48</v>
      </c>
      <c r="M48" s="111"/>
      <c r="N48" s="110">
        <f t="shared" si="28"/>
        <v>0</v>
      </c>
      <c r="O48" s="111">
        <v>3</v>
      </c>
      <c r="P48" s="111">
        <f t="shared" si="32"/>
        <v>6</v>
      </c>
      <c r="Q48" s="111"/>
      <c r="R48" s="111">
        <f t="shared" si="33"/>
        <v>0</v>
      </c>
      <c r="S48" s="112">
        <f t="shared" si="34"/>
        <v>96</v>
      </c>
      <c r="T48" s="113"/>
      <c r="U48" s="110">
        <f t="shared" si="35"/>
        <v>0</v>
      </c>
      <c r="V48" s="110"/>
      <c r="W48" s="110">
        <f t="shared" si="36"/>
        <v>0</v>
      </c>
      <c r="X48" s="110"/>
      <c r="Y48" s="110">
        <f t="shared" si="37"/>
        <v>0</v>
      </c>
      <c r="Z48" s="110"/>
      <c r="AA48" s="110">
        <f t="shared" si="38"/>
        <v>0</v>
      </c>
      <c r="AB48" s="112">
        <f t="shared" si="43"/>
        <v>0</v>
      </c>
      <c r="AC48" s="113"/>
      <c r="AD48" s="110"/>
      <c r="AE48" s="112"/>
      <c r="AF48" s="113">
        <v>1</v>
      </c>
      <c r="AG48" s="110">
        <f t="shared" si="44"/>
        <v>12</v>
      </c>
      <c r="AH48" s="110"/>
      <c r="AI48" s="110">
        <f t="shared" si="45"/>
        <v>0</v>
      </c>
      <c r="AJ48" s="110"/>
      <c r="AK48" s="110">
        <f t="shared" si="39"/>
        <v>0</v>
      </c>
      <c r="AL48" s="110"/>
      <c r="AM48" s="110">
        <f t="shared" si="46"/>
        <v>0</v>
      </c>
      <c r="AN48" s="110"/>
      <c r="AO48" s="110">
        <f t="shared" si="40"/>
        <v>0</v>
      </c>
      <c r="AP48" s="110"/>
      <c r="AQ48" s="110">
        <f t="shared" si="47"/>
        <v>0</v>
      </c>
      <c r="AR48" s="110"/>
      <c r="AS48" s="110">
        <f t="shared" si="48"/>
        <v>0</v>
      </c>
      <c r="AT48" s="110">
        <f t="shared" si="41"/>
        <v>0</v>
      </c>
      <c r="AU48" s="112">
        <f t="shared" si="42"/>
        <v>12</v>
      </c>
      <c r="AV48" s="114">
        <f t="shared" si="22"/>
        <v>108</v>
      </c>
    </row>
    <row r="49" spans="1:48" s="87" customFormat="1" ht="15" customHeight="1">
      <c r="A49" s="105">
        <v>45</v>
      </c>
      <c r="B49" s="106" t="s">
        <v>309</v>
      </c>
      <c r="C49" s="107">
        <v>21968</v>
      </c>
      <c r="D49" s="132" t="s">
        <v>67</v>
      </c>
      <c r="E49" s="133" t="s">
        <v>29</v>
      </c>
      <c r="F49" s="109" t="s">
        <v>67</v>
      </c>
      <c r="G49" s="134">
        <v>6</v>
      </c>
      <c r="H49" s="110">
        <f t="shared" si="29"/>
        <v>36</v>
      </c>
      <c r="I49" s="110"/>
      <c r="J49" s="110">
        <f t="shared" si="30"/>
        <v>0</v>
      </c>
      <c r="K49" s="110">
        <v>23</v>
      </c>
      <c r="L49" s="110">
        <f t="shared" si="31"/>
        <v>50</v>
      </c>
      <c r="M49" s="111"/>
      <c r="N49" s="110">
        <f t="shared" si="28"/>
        <v>0</v>
      </c>
      <c r="O49" s="111">
        <v>4</v>
      </c>
      <c r="P49" s="111">
        <f t="shared" si="32"/>
        <v>8</v>
      </c>
      <c r="Q49" s="111"/>
      <c r="R49" s="111">
        <f t="shared" si="33"/>
        <v>0</v>
      </c>
      <c r="S49" s="112">
        <f t="shared" si="34"/>
        <v>94</v>
      </c>
      <c r="T49" s="113"/>
      <c r="U49" s="110">
        <f t="shared" si="35"/>
        <v>0</v>
      </c>
      <c r="V49" s="110"/>
      <c r="W49" s="110">
        <f t="shared" si="36"/>
        <v>0</v>
      </c>
      <c r="X49" s="110"/>
      <c r="Y49" s="110">
        <f t="shared" si="37"/>
        <v>0</v>
      </c>
      <c r="Z49" s="110"/>
      <c r="AA49" s="110">
        <f t="shared" si="38"/>
        <v>0</v>
      </c>
      <c r="AB49" s="112">
        <f t="shared" si="43"/>
        <v>0</v>
      </c>
      <c r="AC49" s="113"/>
      <c r="AD49" s="110"/>
      <c r="AE49" s="131"/>
      <c r="AF49" s="113">
        <v>1</v>
      </c>
      <c r="AG49" s="110">
        <f t="shared" si="44"/>
        <v>12</v>
      </c>
      <c r="AH49" s="110"/>
      <c r="AI49" s="110">
        <f t="shared" si="45"/>
        <v>0</v>
      </c>
      <c r="AJ49" s="110"/>
      <c r="AK49" s="110">
        <f t="shared" si="39"/>
        <v>0</v>
      </c>
      <c r="AL49" s="110"/>
      <c r="AM49" s="110">
        <f t="shared" si="46"/>
        <v>0</v>
      </c>
      <c r="AN49" s="110"/>
      <c r="AO49" s="110">
        <f t="shared" si="40"/>
        <v>0</v>
      </c>
      <c r="AP49" s="110"/>
      <c r="AQ49" s="110">
        <f t="shared" si="47"/>
        <v>0</v>
      </c>
      <c r="AR49" s="110"/>
      <c r="AS49" s="110">
        <f t="shared" si="48"/>
        <v>0</v>
      </c>
      <c r="AT49" s="110">
        <f t="shared" si="41"/>
        <v>0</v>
      </c>
      <c r="AU49" s="112">
        <f t="shared" si="42"/>
        <v>12</v>
      </c>
      <c r="AV49" s="114">
        <f t="shared" si="22"/>
        <v>106</v>
      </c>
    </row>
    <row r="50" spans="1:48" s="87" customFormat="1">
      <c r="A50" s="105">
        <v>46</v>
      </c>
      <c r="B50" s="106" t="s">
        <v>156</v>
      </c>
      <c r="C50" s="107">
        <v>23436</v>
      </c>
      <c r="D50" s="132" t="s">
        <v>67</v>
      </c>
      <c r="E50" s="133" t="s">
        <v>29</v>
      </c>
      <c r="F50" s="109" t="s">
        <v>67</v>
      </c>
      <c r="G50" s="134">
        <v>9</v>
      </c>
      <c r="H50" s="110">
        <f t="shared" si="29"/>
        <v>54</v>
      </c>
      <c r="I50" s="110"/>
      <c r="J50" s="110">
        <f t="shared" si="30"/>
        <v>0</v>
      </c>
      <c r="K50" s="110">
        <v>15</v>
      </c>
      <c r="L50" s="110">
        <f t="shared" si="31"/>
        <v>34</v>
      </c>
      <c r="M50" s="111"/>
      <c r="N50" s="110">
        <f t="shared" si="28"/>
        <v>0</v>
      </c>
      <c r="O50" s="111"/>
      <c r="P50" s="111">
        <f t="shared" si="32"/>
        <v>0</v>
      </c>
      <c r="Q50" s="111"/>
      <c r="R50" s="111">
        <f t="shared" si="33"/>
        <v>0</v>
      </c>
      <c r="S50" s="112">
        <f t="shared" si="34"/>
        <v>88</v>
      </c>
      <c r="T50" s="113"/>
      <c r="U50" s="110">
        <f t="shared" si="35"/>
        <v>0</v>
      </c>
      <c r="V50" s="110"/>
      <c r="W50" s="110">
        <f t="shared" si="36"/>
        <v>0</v>
      </c>
      <c r="X50" s="110"/>
      <c r="Y50" s="110">
        <f t="shared" si="37"/>
        <v>0</v>
      </c>
      <c r="Z50" s="110"/>
      <c r="AA50" s="110">
        <f t="shared" si="38"/>
        <v>0</v>
      </c>
      <c r="AB50" s="112">
        <f t="shared" si="43"/>
        <v>0</v>
      </c>
      <c r="AC50" s="113"/>
      <c r="AD50" s="110"/>
      <c r="AE50" s="112"/>
      <c r="AF50" s="113">
        <v>1</v>
      </c>
      <c r="AG50" s="110">
        <f t="shared" si="44"/>
        <v>12</v>
      </c>
      <c r="AH50" s="110"/>
      <c r="AI50" s="110">
        <f t="shared" si="45"/>
        <v>0</v>
      </c>
      <c r="AJ50" s="110"/>
      <c r="AK50" s="110">
        <f t="shared" si="39"/>
        <v>0</v>
      </c>
      <c r="AL50" s="110"/>
      <c r="AM50" s="110">
        <f t="shared" si="46"/>
        <v>0</v>
      </c>
      <c r="AN50" s="110">
        <v>1</v>
      </c>
      <c r="AO50" s="110">
        <f t="shared" si="40"/>
        <v>5</v>
      </c>
      <c r="AP50" s="110"/>
      <c r="AQ50" s="110">
        <f t="shared" si="47"/>
        <v>0</v>
      </c>
      <c r="AR50" s="110"/>
      <c r="AS50" s="110">
        <f t="shared" si="48"/>
        <v>0</v>
      </c>
      <c r="AT50" s="110">
        <f t="shared" si="41"/>
        <v>5</v>
      </c>
      <c r="AU50" s="112">
        <f t="shared" si="42"/>
        <v>17</v>
      </c>
      <c r="AV50" s="114">
        <f t="shared" si="22"/>
        <v>105</v>
      </c>
    </row>
    <row r="51" spans="1:48" s="87" customFormat="1">
      <c r="A51" s="105">
        <v>47</v>
      </c>
      <c r="B51" s="106" t="s">
        <v>154</v>
      </c>
      <c r="C51" s="107">
        <v>22026</v>
      </c>
      <c r="D51" s="132" t="s">
        <v>67</v>
      </c>
      <c r="E51" s="133" t="s">
        <v>29</v>
      </c>
      <c r="F51" s="109" t="s">
        <v>67</v>
      </c>
      <c r="G51" s="134">
        <v>5</v>
      </c>
      <c r="H51" s="110">
        <f t="shared" si="29"/>
        <v>30</v>
      </c>
      <c r="I51" s="110"/>
      <c r="J51" s="110">
        <f t="shared" si="30"/>
        <v>0</v>
      </c>
      <c r="K51" s="110">
        <v>20</v>
      </c>
      <c r="L51" s="110">
        <f t="shared" si="31"/>
        <v>44</v>
      </c>
      <c r="M51" s="111"/>
      <c r="N51" s="110">
        <f t="shared" si="28"/>
        <v>0</v>
      </c>
      <c r="O51" s="111">
        <v>3</v>
      </c>
      <c r="P51" s="111">
        <f t="shared" si="32"/>
        <v>6</v>
      </c>
      <c r="Q51" s="111"/>
      <c r="R51" s="111">
        <f t="shared" si="33"/>
        <v>0</v>
      </c>
      <c r="S51" s="112">
        <f t="shared" si="34"/>
        <v>80</v>
      </c>
      <c r="T51" s="113"/>
      <c r="U51" s="110">
        <f t="shared" si="35"/>
        <v>0</v>
      </c>
      <c r="V51" s="110"/>
      <c r="W51" s="110">
        <f t="shared" si="36"/>
        <v>0</v>
      </c>
      <c r="X51" s="110"/>
      <c r="Y51" s="110">
        <f t="shared" si="37"/>
        <v>0</v>
      </c>
      <c r="Z51" s="110"/>
      <c r="AA51" s="110">
        <f t="shared" si="38"/>
        <v>0</v>
      </c>
      <c r="AB51" s="112">
        <f t="shared" si="43"/>
        <v>0</v>
      </c>
      <c r="AC51" s="113"/>
      <c r="AD51" s="110"/>
      <c r="AE51" s="112"/>
      <c r="AF51" s="113">
        <v>1</v>
      </c>
      <c r="AG51" s="110">
        <f t="shared" si="44"/>
        <v>12</v>
      </c>
      <c r="AH51" s="110"/>
      <c r="AI51" s="110">
        <f t="shared" si="45"/>
        <v>0</v>
      </c>
      <c r="AJ51" s="110"/>
      <c r="AK51" s="110">
        <f t="shared" si="39"/>
        <v>0</v>
      </c>
      <c r="AL51" s="110"/>
      <c r="AM51" s="110">
        <f t="shared" si="46"/>
        <v>0</v>
      </c>
      <c r="AN51" s="110">
        <v>2</v>
      </c>
      <c r="AO51" s="110">
        <f t="shared" si="40"/>
        <v>10</v>
      </c>
      <c r="AP51" s="110"/>
      <c r="AQ51" s="110">
        <f t="shared" si="47"/>
        <v>0</v>
      </c>
      <c r="AR51" s="110"/>
      <c r="AS51" s="110">
        <f t="shared" si="48"/>
        <v>0</v>
      </c>
      <c r="AT51" s="110">
        <f t="shared" si="41"/>
        <v>10</v>
      </c>
      <c r="AU51" s="112">
        <f t="shared" si="42"/>
        <v>22</v>
      </c>
      <c r="AV51" s="114">
        <f t="shared" si="22"/>
        <v>102</v>
      </c>
    </row>
    <row r="52" spans="1:48" s="87" customFormat="1">
      <c r="A52" s="105">
        <v>48</v>
      </c>
      <c r="B52" s="106" t="s">
        <v>150</v>
      </c>
      <c r="C52" s="107">
        <v>18066</v>
      </c>
      <c r="D52" s="132" t="s">
        <v>67</v>
      </c>
      <c r="E52" s="133" t="s">
        <v>29</v>
      </c>
      <c r="F52" s="109" t="s">
        <v>67</v>
      </c>
      <c r="G52" s="134">
        <v>7</v>
      </c>
      <c r="H52" s="110">
        <f t="shared" si="29"/>
        <v>42</v>
      </c>
      <c r="I52" s="110"/>
      <c r="J52" s="110">
        <f t="shared" si="30"/>
        <v>0</v>
      </c>
      <c r="K52" s="110">
        <v>18</v>
      </c>
      <c r="L52" s="110">
        <f t="shared" si="31"/>
        <v>40</v>
      </c>
      <c r="M52" s="111"/>
      <c r="N52" s="110">
        <f t="shared" si="28"/>
        <v>0</v>
      </c>
      <c r="O52" s="111">
        <v>3</v>
      </c>
      <c r="P52" s="111">
        <f t="shared" si="32"/>
        <v>6</v>
      </c>
      <c r="Q52" s="111"/>
      <c r="R52" s="111">
        <f t="shared" si="33"/>
        <v>0</v>
      </c>
      <c r="S52" s="112">
        <f t="shared" si="34"/>
        <v>88</v>
      </c>
      <c r="T52" s="113"/>
      <c r="U52" s="110">
        <f t="shared" si="35"/>
        <v>0</v>
      </c>
      <c r="V52" s="110"/>
      <c r="W52" s="110">
        <f t="shared" si="36"/>
        <v>0</v>
      </c>
      <c r="X52" s="110"/>
      <c r="Y52" s="110">
        <f t="shared" si="37"/>
        <v>0</v>
      </c>
      <c r="Z52" s="110"/>
      <c r="AA52" s="110">
        <f t="shared" si="38"/>
        <v>0</v>
      </c>
      <c r="AB52" s="112">
        <f t="shared" si="43"/>
        <v>0</v>
      </c>
      <c r="AC52" s="113"/>
      <c r="AD52" s="110"/>
      <c r="AE52" s="112"/>
      <c r="AF52" s="113">
        <v>1</v>
      </c>
      <c r="AG52" s="110">
        <f t="shared" si="44"/>
        <v>12</v>
      </c>
      <c r="AH52" s="110"/>
      <c r="AI52" s="110">
        <f t="shared" si="45"/>
        <v>0</v>
      </c>
      <c r="AJ52" s="110"/>
      <c r="AK52" s="110">
        <f t="shared" si="39"/>
        <v>0</v>
      </c>
      <c r="AL52" s="110"/>
      <c r="AM52" s="110">
        <f t="shared" si="46"/>
        <v>0</v>
      </c>
      <c r="AN52" s="110"/>
      <c r="AO52" s="110">
        <f t="shared" si="40"/>
        <v>0</v>
      </c>
      <c r="AP52" s="110"/>
      <c r="AQ52" s="110">
        <f t="shared" si="47"/>
        <v>0</v>
      </c>
      <c r="AR52" s="110"/>
      <c r="AS52" s="110">
        <f t="shared" si="48"/>
        <v>0</v>
      </c>
      <c r="AT52" s="110">
        <f t="shared" si="41"/>
        <v>0</v>
      </c>
      <c r="AU52" s="112">
        <f t="shared" si="42"/>
        <v>12</v>
      </c>
      <c r="AV52" s="114">
        <f t="shared" si="22"/>
        <v>100</v>
      </c>
    </row>
    <row r="53" spans="1:48" s="87" customFormat="1">
      <c r="A53" s="105">
        <v>49</v>
      </c>
      <c r="B53" s="106" t="s">
        <v>189</v>
      </c>
      <c r="C53" s="107">
        <v>21171</v>
      </c>
      <c r="D53" s="132" t="s">
        <v>67</v>
      </c>
      <c r="E53" s="133" t="s">
        <v>29</v>
      </c>
      <c r="F53" s="109" t="s">
        <v>67</v>
      </c>
      <c r="G53" s="134">
        <v>5</v>
      </c>
      <c r="H53" s="110">
        <f t="shared" si="29"/>
        <v>30</v>
      </c>
      <c r="I53" s="110"/>
      <c r="J53" s="110">
        <f t="shared" si="30"/>
        <v>0</v>
      </c>
      <c r="K53" s="110">
        <v>23</v>
      </c>
      <c r="L53" s="110">
        <f t="shared" si="31"/>
        <v>50</v>
      </c>
      <c r="M53" s="111"/>
      <c r="N53" s="110">
        <f t="shared" si="28"/>
        <v>0</v>
      </c>
      <c r="O53" s="111">
        <v>3</v>
      </c>
      <c r="P53" s="111">
        <f t="shared" si="32"/>
        <v>6</v>
      </c>
      <c r="Q53" s="111"/>
      <c r="R53" s="111">
        <f t="shared" si="33"/>
        <v>0</v>
      </c>
      <c r="S53" s="112">
        <f t="shared" si="34"/>
        <v>86</v>
      </c>
      <c r="T53" s="113"/>
      <c r="U53" s="110">
        <f t="shared" si="35"/>
        <v>0</v>
      </c>
      <c r="V53" s="110"/>
      <c r="W53" s="110">
        <f t="shared" si="36"/>
        <v>0</v>
      </c>
      <c r="X53" s="110"/>
      <c r="Y53" s="110">
        <f t="shared" si="37"/>
        <v>0</v>
      </c>
      <c r="Z53" s="110"/>
      <c r="AA53" s="110">
        <f t="shared" si="38"/>
        <v>0</v>
      </c>
      <c r="AB53" s="112">
        <f t="shared" si="43"/>
        <v>0</v>
      </c>
      <c r="AC53" s="113"/>
      <c r="AD53" s="110"/>
      <c r="AE53" s="112"/>
      <c r="AF53" s="113">
        <v>1</v>
      </c>
      <c r="AG53" s="110">
        <f t="shared" si="44"/>
        <v>12</v>
      </c>
      <c r="AH53" s="110"/>
      <c r="AI53" s="110">
        <f t="shared" si="45"/>
        <v>0</v>
      </c>
      <c r="AJ53" s="110"/>
      <c r="AK53" s="110">
        <f t="shared" si="39"/>
        <v>0</v>
      </c>
      <c r="AL53" s="110"/>
      <c r="AM53" s="110">
        <f t="shared" si="46"/>
        <v>0</v>
      </c>
      <c r="AN53" s="110"/>
      <c r="AO53" s="110">
        <f t="shared" si="40"/>
        <v>0</v>
      </c>
      <c r="AP53" s="110"/>
      <c r="AQ53" s="110">
        <f t="shared" si="47"/>
        <v>0</v>
      </c>
      <c r="AR53" s="110"/>
      <c r="AS53" s="110">
        <f t="shared" si="48"/>
        <v>0</v>
      </c>
      <c r="AT53" s="110">
        <f t="shared" si="41"/>
        <v>0</v>
      </c>
      <c r="AU53" s="112">
        <f t="shared" si="42"/>
        <v>12</v>
      </c>
      <c r="AV53" s="114">
        <f t="shared" si="22"/>
        <v>98</v>
      </c>
    </row>
    <row r="54" spans="1:48" s="87" customFormat="1">
      <c r="A54" s="105">
        <v>50</v>
      </c>
      <c r="B54" s="106" t="s">
        <v>221</v>
      </c>
      <c r="C54" s="107">
        <v>22014</v>
      </c>
      <c r="D54" s="106" t="s">
        <v>67</v>
      </c>
      <c r="E54" s="109" t="s">
        <v>29</v>
      </c>
      <c r="F54" s="109" t="s">
        <v>67</v>
      </c>
      <c r="G54" s="134">
        <v>7</v>
      </c>
      <c r="H54" s="110">
        <f t="shared" si="29"/>
        <v>42</v>
      </c>
      <c r="I54" s="110"/>
      <c r="J54" s="110">
        <f t="shared" si="30"/>
        <v>0</v>
      </c>
      <c r="K54" s="110">
        <v>18</v>
      </c>
      <c r="L54" s="110">
        <f t="shared" si="31"/>
        <v>40</v>
      </c>
      <c r="M54" s="110"/>
      <c r="N54" s="110">
        <f t="shared" si="28"/>
        <v>0</v>
      </c>
      <c r="O54" s="111"/>
      <c r="P54" s="111">
        <f t="shared" si="32"/>
        <v>0</v>
      </c>
      <c r="Q54" s="111"/>
      <c r="R54" s="111">
        <f t="shared" si="33"/>
        <v>0</v>
      </c>
      <c r="S54" s="112">
        <f t="shared" si="34"/>
        <v>82</v>
      </c>
      <c r="T54" s="110"/>
      <c r="U54" s="110">
        <f t="shared" si="35"/>
        <v>0</v>
      </c>
      <c r="V54" s="110"/>
      <c r="W54" s="110">
        <f t="shared" si="36"/>
        <v>0</v>
      </c>
      <c r="X54" s="110"/>
      <c r="Y54" s="110">
        <f t="shared" si="37"/>
        <v>0</v>
      </c>
      <c r="Z54" s="110"/>
      <c r="AA54" s="110">
        <f t="shared" si="38"/>
        <v>0</v>
      </c>
      <c r="AB54" s="112">
        <f t="shared" si="43"/>
        <v>0</v>
      </c>
      <c r="AC54" s="110"/>
      <c r="AD54" s="110"/>
      <c r="AE54" s="110"/>
      <c r="AF54" s="110">
        <v>1</v>
      </c>
      <c r="AG54" s="110">
        <f t="shared" si="44"/>
        <v>12</v>
      </c>
      <c r="AH54" s="110"/>
      <c r="AI54" s="110">
        <f t="shared" si="45"/>
        <v>0</v>
      </c>
      <c r="AJ54" s="110"/>
      <c r="AK54" s="110">
        <f t="shared" si="39"/>
        <v>0</v>
      </c>
      <c r="AL54" s="110"/>
      <c r="AM54" s="110">
        <f t="shared" si="46"/>
        <v>0</v>
      </c>
      <c r="AN54" s="110"/>
      <c r="AO54" s="110">
        <f t="shared" si="40"/>
        <v>0</v>
      </c>
      <c r="AP54" s="110"/>
      <c r="AQ54" s="110">
        <f t="shared" si="47"/>
        <v>0</v>
      </c>
      <c r="AR54" s="110"/>
      <c r="AS54" s="110">
        <f t="shared" si="48"/>
        <v>0</v>
      </c>
      <c r="AT54" s="110">
        <f t="shared" si="41"/>
        <v>0</v>
      </c>
      <c r="AU54" s="112">
        <f t="shared" si="42"/>
        <v>12</v>
      </c>
      <c r="AV54" s="114">
        <f t="shared" si="22"/>
        <v>94</v>
      </c>
    </row>
    <row r="55" spans="1:48" s="87" customFormat="1" ht="13.5" customHeight="1" thickBot="1">
      <c r="A55" s="105">
        <v>51</v>
      </c>
      <c r="B55" s="115" t="s">
        <v>143</v>
      </c>
      <c r="C55" s="116">
        <v>23766</v>
      </c>
      <c r="D55" s="115" t="s">
        <v>67</v>
      </c>
      <c r="E55" s="118" t="s">
        <v>29</v>
      </c>
      <c r="F55" s="118" t="s">
        <v>67</v>
      </c>
      <c r="G55" s="134">
        <v>5</v>
      </c>
      <c r="H55" s="119">
        <f t="shared" si="29"/>
        <v>30</v>
      </c>
      <c r="I55" s="119"/>
      <c r="J55" s="119">
        <f t="shared" si="30"/>
        <v>0</v>
      </c>
      <c r="K55" s="119">
        <v>15</v>
      </c>
      <c r="L55" s="119">
        <f t="shared" si="31"/>
        <v>34</v>
      </c>
      <c r="M55" s="119"/>
      <c r="N55" s="119">
        <f t="shared" si="28"/>
        <v>0</v>
      </c>
      <c r="O55" s="119">
        <v>3</v>
      </c>
      <c r="P55" s="120">
        <f t="shared" si="32"/>
        <v>6</v>
      </c>
      <c r="Q55" s="120"/>
      <c r="R55" s="120">
        <f t="shared" si="33"/>
        <v>0</v>
      </c>
      <c r="S55" s="121">
        <f t="shared" si="34"/>
        <v>70</v>
      </c>
      <c r="T55" s="119"/>
      <c r="U55" s="110">
        <f t="shared" si="35"/>
        <v>0</v>
      </c>
      <c r="V55" s="119"/>
      <c r="W55" s="110">
        <f t="shared" si="36"/>
        <v>0</v>
      </c>
      <c r="X55" s="119"/>
      <c r="Y55" s="119">
        <f t="shared" si="37"/>
        <v>0</v>
      </c>
      <c r="Z55" s="119"/>
      <c r="AA55" s="110">
        <f t="shared" si="38"/>
        <v>0</v>
      </c>
      <c r="AB55" s="110">
        <f t="shared" si="43"/>
        <v>0</v>
      </c>
      <c r="AC55" s="119"/>
      <c r="AD55" s="119"/>
      <c r="AE55" s="119"/>
      <c r="AF55" s="119">
        <v>1</v>
      </c>
      <c r="AG55" s="110">
        <f t="shared" si="44"/>
        <v>12</v>
      </c>
      <c r="AH55" s="119">
        <v>1</v>
      </c>
      <c r="AI55" s="110">
        <f t="shared" si="45"/>
        <v>5</v>
      </c>
      <c r="AJ55" s="119"/>
      <c r="AK55" s="110">
        <f t="shared" si="39"/>
        <v>0</v>
      </c>
      <c r="AL55" s="119"/>
      <c r="AM55" s="110">
        <f t="shared" si="46"/>
        <v>0</v>
      </c>
      <c r="AN55" s="119">
        <v>1</v>
      </c>
      <c r="AO55" s="110">
        <f t="shared" si="40"/>
        <v>5</v>
      </c>
      <c r="AP55" s="119"/>
      <c r="AQ55" s="110">
        <f t="shared" si="47"/>
        <v>0</v>
      </c>
      <c r="AR55" s="119"/>
      <c r="AS55" s="110">
        <f t="shared" si="48"/>
        <v>0</v>
      </c>
      <c r="AT55" s="110">
        <f t="shared" si="41"/>
        <v>10</v>
      </c>
      <c r="AU55" s="112">
        <f t="shared" si="42"/>
        <v>22</v>
      </c>
      <c r="AV55" s="114">
        <f t="shared" si="22"/>
        <v>92</v>
      </c>
    </row>
  </sheetData>
  <mergeCells count="9">
    <mergeCell ref="A1:AV1"/>
    <mergeCell ref="AV3:AV4"/>
    <mergeCell ref="AF3:AU3"/>
    <mergeCell ref="A2:AV2"/>
    <mergeCell ref="C4:D4"/>
    <mergeCell ref="G3:S3"/>
    <mergeCell ref="T3:AB3"/>
    <mergeCell ref="AC3:AE3"/>
    <mergeCell ref="A3:D3"/>
  </mergeCells>
  <phoneticPr fontId="0" type="noConversion"/>
  <pageMargins left="0" right="0" top="0.98425196850393704" bottom="0.98425196850393704" header="0.51181102362204722" footer="0.51181102362204722"/>
  <pageSetup paperSize="9" scale="85" orientation="landscape" r:id="rId1"/>
  <headerFooter alignWithMargins="0">
    <oddFooter>&amp;A</oddFooter>
  </headerFooter>
  <rowBreaks count="1" manualBreakCount="1">
    <brk id="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V35"/>
  <sheetViews>
    <sheetView topLeftCell="A5" zoomScale="85" workbookViewId="0">
      <selection activeCell="B7" sqref="B7:AV34"/>
    </sheetView>
  </sheetViews>
  <sheetFormatPr defaultColWidth="9.109375" defaultRowHeight="13.8"/>
  <cols>
    <col min="1" max="1" width="3.6640625" style="1" customWidth="1"/>
    <col min="2" max="2" width="32.88671875" style="1" bestFit="1" customWidth="1"/>
    <col min="3" max="3" width="8.109375" style="1" bestFit="1" customWidth="1"/>
    <col min="4" max="4" width="3.6640625" style="1" bestFit="1" customWidth="1"/>
    <col min="5" max="6" width="3.5546875" style="3" bestFit="1" customWidth="1"/>
    <col min="7" max="18" width="4.6640625" style="5" customWidth="1"/>
    <col min="19" max="19" width="5.88671875" style="5" customWidth="1"/>
    <col min="20" max="20" width="7.10937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7" width="5" style="5" customWidth="1"/>
    <col min="48" max="48" width="5.109375" style="5" customWidth="1"/>
    <col min="49" max="49" width="25.109375" style="1" customWidth="1"/>
    <col min="50" max="16384" width="9.109375" style="1"/>
  </cols>
  <sheetData>
    <row r="1" spans="1:48" ht="39" customHeight="1">
      <c r="A1" s="187" t="s">
        <v>329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30" customHeight="1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193" t="s">
        <v>340</v>
      </c>
      <c r="B3" s="194"/>
      <c r="C3" s="194"/>
      <c r="D3" s="209"/>
      <c r="E3" s="21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s="54" customFormat="1" ht="157.5" customHeight="1">
      <c r="A4" s="43" t="s">
        <v>341</v>
      </c>
      <c r="B4" s="44" t="s">
        <v>0</v>
      </c>
      <c r="C4" s="224" t="s">
        <v>1</v>
      </c>
      <c r="D4" s="224"/>
      <c r="E4" s="44"/>
      <c r="F4" s="44"/>
      <c r="G4" s="45" t="s">
        <v>2</v>
      </c>
      <c r="H4" s="45" t="s">
        <v>3</v>
      </c>
      <c r="I4" s="45" t="s">
        <v>337</v>
      </c>
      <c r="J4" s="45" t="s">
        <v>3</v>
      </c>
      <c r="K4" s="45" t="s">
        <v>4</v>
      </c>
      <c r="L4" s="45" t="s">
        <v>3</v>
      </c>
      <c r="M4" s="45" t="s">
        <v>338</v>
      </c>
      <c r="N4" s="45" t="s">
        <v>3</v>
      </c>
      <c r="O4" s="46" t="s">
        <v>344</v>
      </c>
      <c r="P4" s="45" t="s">
        <v>3</v>
      </c>
      <c r="Q4" s="45" t="s">
        <v>345</v>
      </c>
      <c r="R4" s="45" t="s">
        <v>3</v>
      </c>
      <c r="S4" s="47" t="s">
        <v>5</v>
      </c>
      <c r="T4" s="48" t="s">
        <v>31</v>
      </c>
      <c r="U4" s="49" t="s">
        <v>3</v>
      </c>
      <c r="V4" s="50" t="s">
        <v>7</v>
      </c>
      <c r="W4" s="49" t="s">
        <v>3</v>
      </c>
      <c r="X4" s="48" t="s">
        <v>13</v>
      </c>
      <c r="Y4" s="49" t="s">
        <v>3</v>
      </c>
      <c r="Z4" s="48" t="s">
        <v>14</v>
      </c>
      <c r="AA4" s="49" t="s">
        <v>3</v>
      </c>
      <c r="AB4" s="47" t="s">
        <v>5</v>
      </c>
      <c r="AC4" s="49" t="s">
        <v>8</v>
      </c>
      <c r="AD4" s="49" t="s">
        <v>9</v>
      </c>
      <c r="AE4" s="51" t="s">
        <v>10</v>
      </c>
      <c r="AF4" s="52" t="s">
        <v>15</v>
      </c>
      <c r="AG4" s="49" t="s">
        <v>3</v>
      </c>
      <c r="AH4" s="52" t="s">
        <v>16</v>
      </c>
      <c r="AI4" s="49" t="s">
        <v>3</v>
      </c>
      <c r="AJ4" s="52" t="s">
        <v>17</v>
      </c>
      <c r="AK4" s="49" t="s">
        <v>3</v>
      </c>
      <c r="AL4" s="52" t="s">
        <v>18</v>
      </c>
      <c r="AM4" s="49" t="s">
        <v>3</v>
      </c>
      <c r="AN4" s="52" t="s">
        <v>19</v>
      </c>
      <c r="AO4" s="49" t="s">
        <v>3</v>
      </c>
      <c r="AP4" s="52" t="s">
        <v>20</v>
      </c>
      <c r="AQ4" s="49" t="s">
        <v>3</v>
      </c>
      <c r="AR4" s="52" t="s">
        <v>21</v>
      </c>
      <c r="AS4" s="49" t="s">
        <v>3</v>
      </c>
      <c r="AT4" s="53" t="s">
        <v>25</v>
      </c>
      <c r="AU4" s="47" t="s">
        <v>22</v>
      </c>
      <c r="AV4" s="197"/>
    </row>
    <row r="5" spans="1:48" s="88" customFormat="1" ht="13.2">
      <c r="A5" s="113">
        <v>1</v>
      </c>
      <c r="B5" s="106" t="s">
        <v>117</v>
      </c>
      <c r="C5" s="107">
        <v>21275</v>
      </c>
      <c r="D5" s="132" t="s">
        <v>63</v>
      </c>
      <c r="E5" s="148" t="s">
        <v>29</v>
      </c>
      <c r="F5" s="106" t="s">
        <v>63</v>
      </c>
      <c r="G5" s="134">
        <v>9</v>
      </c>
      <c r="H5" s="110">
        <f t="shared" ref="H5:H34" si="0">G5*6</f>
        <v>54</v>
      </c>
      <c r="I5" s="110"/>
      <c r="J5" s="110">
        <f t="shared" ref="J5:J34" si="1">I5*6</f>
        <v>0</v>
      </c>
      <c r="K5" s="110">
        <v>24</v>
      </c>
      <c r="L5" s="110">
        <f t="shared" ref="L5:L34" si="2">IF(K5&gt;4,K5*2+4,K5*3)</f>
        <v>52</v>
      </c>
      <c r="M5" s="111"/>
      <c r="N5" s="110">
        <f t="shared" ref="N5:N15" si="3">IF(M5&gt;4,M5*2+4,M5*3)</f>
        <v>0</v>
      </c>
      <c r="O5" s="111">
        <v>5</v>
      </c>
      <c r="P5" s="111">
        <f t="shared" ref="P5:P18" si="4">O5*2</f>
        <v>10</v>
      </c>
      <c r="Q5" s="111"/>
      <c r="R5" s="111">
        <f t="shared" ref="R5:R34" si="5">Q5*1</f>
        <v>0</v>
      </c>
      <c r="S5" s="112">
        <f t="shared" ref="S5:S34" si="6">H5+J5+L5+N5+P5+R5</f>
        <v>116</v>
      </c>
      <c r="T5" s="113"/>
      <c r="U5" s="110">
        <f t="shared" ref="U5:U34" si="7">IF(T5=0,0,6)</f>
        <v>0</v>
      </c>
      <c r="V5" s="110"/>
      <c r="W5" s="110">
        <f t="shared" ref="W5:W34" si="8">V5*4</f>
        <v>0</v>
      </c>
      <c r="X5" s="110"/>
      <c r="Y5" s="110">
        <f t="shared" ref="Y5:Y34" si="9">X5*3</f>
        <v>0</v>
      </c>
      <c r="Z5" s="110"/>
      <c r="AA5" s="110">
        <f t="shared" ref="AA5:AA34" si="10">IF(Z5=0,0,6)</f>
        <v>0</v>
      </c>
      <c r="AB5" s="112">
        <f t="shared" ref="AB5:AB34" si="11">U5+W5+Y5+AA5</f>
        <v>0</v>
      </c>
      <c r="AC5" s="113"/>
      <c r="AD5" s="110"/>
      <c r="AE5" s="112"/>
      <c r="AF5" s="113">
        <v>1</v>
      </c>
      <c r="AG5" s="110">
        <f t="shared" ref="AG5:AG34" si="12">AF5*12</f>
        <v>12</v>
      </c>
      <c r="AH5" s="110"/>
      <c r="AI5" s="110">
        <f t="shared" ref="AI5:AI34" si="13">AH5*5</f>
        <v>0</v>
      </c>
      <c r="AJ5" s="110"/>
      <c r="AK5" s="110">
        <f t="shared" ref="AK5:AK34" si="14">AJ5*3</f>
        <v>0</v>
      </c>
      <c r="AL5" s="110"/>
      <c r="AM5" s="110">
        <f t="shared" ref="AM5:AM34" si="15">AL5*1</f>
        <v>0</v>
      </c>
      <c r="AN5" s="110"/>
      <c r="AO5" s="110">
        <f t="shared" ref="AO5:AO34" si="16">AN5*5</f>
        <v>0</v>
      </c>
      <c r="AP5" s="110"/>
      <c r="AQ5" s="110">
        <f t="shared" ref="AQ5:AQ34" si="17">AP5*5</f>
        <v>0</v>
      </c>
      <c r="AR5" s="110"/>
      <c r="AS5" s="110">
        <f t="shared" ref="AS5:AS34" si="18">AR5*1</f>
        <v>0</v>
      </c>
      <c r="AT5" s="110">
        <f t="shared" ref="AT5:AT34" si="19">IF(AI5+AK5+AM5+AO5+AQ5+AS5&gt;10,10,AI5+AK5+AM5+AO5+AQ5+AS5)</f>
        <v>0</v>
      </c>
      <c r="AU5" s="112">
        <f t="shared" ref="AU5:AU34" si="20">AG5+AT5</f>
        <v>12</v>
      </c>
      <c r="AV5" s="149">
        <f t="shared" ref="AV5:AV34" si="21">S5+AB5+AU5</f>
        <v>128</v>
      </c>
    </row>
    <row r="6" spans="1:48" s="88" customFormat="1" ht="13.2">
      <c r="A6" s="113">
        <v>2</v>
      </c>
      <c r="B6" s="106" t="s">
        <v>125</v>
      </c>
      <c r="C6" s="107">
        <v>19840</v>
      </c>
      <c r="D6" s="132" t="s">
        <v>126</v>
      </c>
      <c r="E6" s="148" t="s">
        <v>29</v>
      </c>
      <c r="F6" s="106" t="s">
        <v>63</v>
      </c>
      <c r="G6" s="134">
        <v>9</v>
      </c>
      <c r="H6" s="110">
        <f t="shared" si="0"/>
        <v>54</v>
      </c>
      <c r="I6" s="110"/>
      <c r="J6" s="110">
        <f t="shared" si="1"/>
        <v>0</v>
      </c>
      <c r="K6" s="110">
        <v>19</v>
      </c>
      <c r="L6" s="110">
        <f t="shared" si="2"/>
        <v>42</v>
      </c>
      <c r="M6" s="111"/>
      <c r="N6" s="110">
        <f t="shared" si="3"/>
        <v>0</v>
      </c>
      <c r="O6" s="111">
        <v>5</v>
      </c>
      <c r="P6" s="111">
        <f t="shared" si="4"/>
        <v>10</v>
      </c>
      <c r="Q6" s="111"/>
      <c r="R6" s="111">
        <f t="shared" si="5"/>
        <v>0</v>
      </c>
      <c r="S6" s="112">
        <f t="shared" si="6"/>
        <v>106</v>
      </c>
      <c r="T6" s="113"/>
      <c r="U6" s="110">
        <f t="shared" si="7"/>
        <v>0</v>
      </c>
      <c r="V6" s="110"/>
      <c r="W6" s="110">
        <f t="shared" si="8"/>
        <v>0</v>
      </c>
      <c r="X6" s="110"/>
      <c r="Y6" s="110">
        <f t="shared" si="9"/>
        <v>0</v>
      </c>
      <c r="Z6" s="110"/>
      <c r="AA6" s="110">
        <f t="shared" si="10"/>
        <v>0</v>
      </c>
      <c r="AB6" s="112">
        <f t="shared" si="11"/>
        <v>0</v>
      </c>
      <c r="AC6" s="113"/>
      <c r="AD6" s="110"/>
      <c r="AE6" s="112"/>
      <c r="AF6" s="113">
        <v>1</v>
      </c>
      <c r="AG6" s="110">
        <f t="shared" si="12"/>
        <v>12</v>
      </c>
      <c r="AH6" s="110">
        <v>1</v>
      </c>
      <c r="AI6" s="110">
        <f t="shared" si="13"/>
        <v>5</v>
      </c>
      <c r="AJ6" s="110">
        <v>1</v>
      </c>
      <c r="AK6" s="110">
        <f t="shared" si="14"/>
        <v>3</v>
      </c>
      <c r="AL6" s="110"/>
      <c r="AM6" s="110">
        <f t="shared" si="15"/>
        <v>0</v>
      </c>
      <c r="AN6" s="110"/>
      <c r="AO6" s="110">
        <f t="shared" si="16"/>
        <v>0</v>
      </c>
      <c r="AP6" s="110"/>
      <c r="AQ6" s="110">
        <f t="shared" si="17"/>
        <v>0</v>
      </c>
      <c r="AR6" s="110"/>
      <c r="AS6" s="110">
        <f t="shared" si="18"/>
        <v>0</v>
      </c>
      <c r="AT6" s="110">
        <f t="shared" si="19"/>
        <v>8</v>
      </c>
      <c r="AU6" s="112">
        <f t="shared" si="20"/>
        <v>20</v>
      </c>
      <c r="AV6" s="149">
        <f t="shared" si="21"/>
        <v>126</v>
      </c>
    </row>
    <row r="7" spans="1:48" s="88" customFormat="1" ht="13.2">
      <c r="A7" s="113">
        <v>3</v>
      </c>
      <c r="B7" s="106" t="s">
        <v>115</v>
      </c>
      <c r="C7" s="107">
        <v>20155</v>
      </c>
      <c r="D7" s="132" t="s">
        <v>63</v>
      </c>
      <c r="E7" s="148" t="s">
        <v>29</v>
      </c>
      <c r="F7" s="106" t="s">
        <v>63</v>
      </c>
      <c r="G7" s="134">
        <v>8</v>
      </c>
      <c r="H7" s="110">
        <f t="shared" si="0"/>
        <v>48</v>
      </c>
      <c r="I7" s="110"/>
      <c r="J7" s="110">
        <f t="shared" si="1"/>
        <v>0</v>
      </c>
      <c r="K7" s="110">
        <v>21</v>
      </c>
      <c r="L7" s="110">
        <f t="shared" si="2"/>
        <v>46</v>
      </c>
      <c r="M7" s="111"/>
      <c r="N7" s="110">
        <f t="shared" si="3"/>
        <v>0</v>
      </c>
      <c r="O7" s="111">
        <v>4</v>
      </c>
      <c r="P7" s="111">
        <f t="shared" si="4"/>
        <v>8</v>
      </c>
      <c r="Q7" s="111"/>
      <c r="R7" s="111">
        <f t="shared" si="5"/>
        <v>0</v>
      </c>
      <c r="S7" s="112">
        <f t="shared" si="6"/>
        <v>102</v>
      </c>
      <c r="T7" s="113"/>
      <c r="U7" s="110">
        <f t="shared" si="7"/>
        <v>0</v>
      </c>
      <c r="V7" s="110"/>
      <c r="W7" s="110">
        <f t="shared" si="8"/>
        <v>0</v>
      </c>
      <c r="X7" s="110"/>
      <c r="Y7" s="110">
        <f t="shared" si="9"/>
        <v>0</v>
      </c>
      <c r="Z7" s="110"/>
      <c r="AA7" s="110">
        <f t="shared" si="10"/>
        <v>0</v>
      </c>
      <c r="AB7" s="112">
        <f t="shared" si="11"/>
        <v>0</v>
      </c>
      <c r="AC7" s="113"/>
      <c r="AD7" s="110"/>
      <c r="AE7" s="112"/>
      <c r="AF7" s="113">
        <v>1</v>
      </c>
      <c r="AG7" s="110">
        <f t="shared" si="12"/>
        <v>12</v>
      </c>
      <c r="AH7" s="110"/>
      <c r="AI7" s="110">
        <f t="shared" si="13"/>
        <v>0</v>
      </c>
      <c r="AJ7" s="110">
        <v>1</v>
      </c>
      <c r="AK7" s="110">
        <f t="shared" si="14"/>
        <v>3</v>
      </c>
      <c r="AL7" s="110"/>
      <c r="AM7" s="110">
        <f t="shared" si="15"/>
        <v>0</v>
      </c>
      <c r="AN7" s="110">
        <v>1</v>
      </c>
      <c r="AO7" s="110">
        <f t="shared" si="16"/>
        <v>5</v>
      </c>
      <c r="AP7" s="110"/>
      <c r="AQ7" s="110">
        <f t="shared" si="17"/>
        <v>0</v>
      </c>
      <c r="AR7" s="110"/>
      <c r="AS7" s="110">
        <f t="shared" si="18"/>
        <v>0</v>
      </c>
      <c r="AT7" s="110">
        <f t="shared" si="19"/>
        <v>8</v>
      </c>
      <c r="AU7" s="112">
        <f t="shared" si="20"/>
        <v>20</v>
      </c>
      <c r="AV7" s="149">
        <f t="shared" si="21"/>
        <v>122</v>
      </c>
    </row>
    <row r="8" spans="1:48" s="88" customFormat="1" ht="13.2">
      <c r="A8" s="113">
        <v>4</v>
      </c>
      <c r="B8" s="106" t="s">
        <v>61</v>
      </c>
      <c r="C8" s="107">
        <v>20444</v>
      </c>
      <c r="D8" s="132" t="s">
        <v>36</v>
      </c>
      <c r="E8" s="148" t="s">
        <v>29</v>
      </c>
      <c r="F8" s="106" t="s">
        <v>36</v>
      </c>
      <c r="G8" s="134">
        <v>7</v>
      </c>
      <c r="H8" s="110">
        <f t="shared" si="0"/>
        <v>42</v>
      </c>
      <c r="I8" s="110"/>
      <c r="J8" s="110">
        <f t="shared" si="1"/>
        <v>0</v>
      </c>
      <c r="K8" s="110">
        <v>25</v>
      </c>
      <c r="L8" s="110">
        <f t="shared" si="2"/>
        <v>54</v>
      </c>
      <c r="M8" s="111"/>
      <c r="N8" s="110">
        <f t="shared" si="3"/>
        <v>0</v>
      </c>
      <c r="O8" s="111">
        <v>3</v>
      </c>
      <c r="P8" s="111">
        <f t="shared" si="4"/>
        <v>6</v>
      </c>
      <c r="Q8" s="111"/>
      <c r="R8" s="111">
        <f t="shared" si="5"/>
        <v>0</v>
      </c>
      <c r="S8" s="112">
        <f t="shared" si="6"/>
        <v>102</v>
      </c>
      <c r="T8" s="113"/>
      <c r="U8" s="110">
        <f t="shared" si="7"/>
        <v>0</v>
      </c>
      <c r="V8" s="110"/>
      <c r="W8" s="110">
        <f t="shared" si="8"/>
        <v>0</v>
      </c>
      <c r="X8" s="110"/>
      <c r="Y8" s="110">
        <f t="shared" si="9"/>
        <v>0</v>
      </c>
      <c r="Z8" s="110"/>
      <c r="AA8" s="110">
        <f t="shared" si="10"/>
        <v>0</v>
      </c>
      <c r="AB8" s="112">
        <f t="shared" si="11"/>
        <v>0</v>
      </c>
      <c r="AC8" s="113"/>
      <c r="AD8" s="110"/>
      <c r="AE8" s="112"/>
      <c r="AF8" s="113">
        <v>1</v>
      </c>
      <c r="AG8" s="110">
        <f t="shared" si="12"/>
        <v>12</v>
      </c>
      <c r="AH8" s="110">
        <v>1</v>
      </c>
      <c r="AI8" s="110">
        <f t="shared" si="13"/>
        <v>5</v>
      </c>
      <c r="AJ8" s="110">
        <v>1</v>
      </c>
      <c r="AK8" s="110">
        <f t="shared" si="14"/>
        <v>3</v>
      </c>
      <c r="AL8" s="110"/>
      <c r="AM8" s="110">
        <f t="shared" si="15"/>
        <v>0</v>
      </c>
      <c r="AN8" s="110"/>
      <c r="AO8" s="110">
        <f t="shared" si="16"/>
        <v>0</v>
      </c>
      <c r="AP8" s="110"/>
      <c r="AQ8" s="110">
        <f t="shared" si="17"/>
        <v>0</v>
      </c>
      <c r="AR8" s="110"/>
      <c r="AS8" s="110">
        <f t="shared" si="18"/>
        <v>0</v>
      </c>
      <c r="AT8" s="110">
        <f t="shared" si="19"/>
        <v>8</v>
      </c>
      <c r="AU8" s="112">
        <f t="shared" si="20"/>
        <v>20</v>
      </c>
      <c r="AV8" s="149">
        <f t="shared" si="21"/>
        <v>122</v>
      </c>
    </row>
    <row r="9" spans="1:48" s="88" customFormat="1" ht="13.2">
      <c r="A9" s="113">
        <v>5</v>
      </c>
      <c r="B9" s="106" t="s">
        <v>121</v>
      </c>
      <c r="C9" s="107">
        <v>19021</v>
      </c>
      <c r="D9" s="132" t="s">
        <v>63</v>
      </c>
      <c r="E9" s="148" t="s">
        <v>29</v>
      </c>
      <c r="F9" s="106" t="s">
        <v>63</v>
      </c>
      <c r="G9" s="134">
        <v>9</v>
      </c>
      <c r="H9" s="110">
        <f t="shared" si="0"/>
        <v>54</v>
      </c>
      <c r="I9" s="110"/>
      <c r="J9" s="110">
        <f t="shared" si="1"/>
        <v>0</v>
      </c>
      <c r="K9" s="110">
        <v>20</v>
      </c>
      <c r="L9" s="110">
        <f t="shared" si="2"/>
        <v>44</v>
      </c>
      <c r="M9" s="111"/>
      <c r="N9" s="110">
        <f t="shared" si="3"/>
        <v>0</v>
      </c>
      <c r="O9" s="111">
        <v>5</v>
      </c>
      <c r="P9" s="111">
        <f t="shared" si="4"/>
        <v>10</v>
      </c>
      <c r="Q9" s="111"/>
      <c r="R9" s="111">
        <f t="shared" si="5"/>
        <v>0</v>
      </c>
      <c r="S9" s="112">
        <f t="shared" si="6"/>
        <v>108</v>
      </c>
      <c r="T9" s="113"/>
      <c r="U9" s="110">
        <f t="shared" si="7"/>
        <v>0</v>
      </c>
      <c r="V9" s="110"/>
      <c r="W9" s="110">
        <f t="shared" si="8"/>
        <v>0</v>
      </c>
      <c r="X9" s="110"/>
      <c r="Y9" s="110">
        <f t="shared" si="9"/>
        <v>0</v>
      </c>
      <c r="Z9" s="110"/>
      <c r="AA9" s="110">
        <f t="shared" si="10"/>
        <v>0</v>
      </c>
      <c r="AB9" s="112">
        <f t="shared" si="11"/>
        <v>0</v>
      </c>
      <c r="AC9" s="113"/>
      <c r="AD9" s="110"/>
      <c r="AE9" s="112"/>
      <c r="AF9" s="113">
        <v>1</v>
      </c>
      <c r="AG9" s="110">
        <f t="shared" si="12"/>
        <v>12</v>
      </c>
      <c r="AH9" s="110"/>
      <c r="AI9" s="110">
        <f t="shared" si="13"/>
        <v>0</v>
      </c>
      <c r="AJ9" s="110"/>
      <c r="AK9" s="110">
        <f t="shared" si="14"/>
        <v>0</v>
      </c>
      <c r="AL9" s="110"/>
      <c r="AM9" s="110">
        <f t="shared" si="15"/>
        <v>0</v>
      </c>
      <c r="AN9" s="110"/>
      <c r="AO9" s="110">
        <f t="shared" si="16"/>
        <v>0</v>
      </c>
      <c r="AP9" s="110"/>
      <c r="AQ9" s="110">
        <f t="shared" si="17"/>
        <v>0</v>
      </c>
      <c r="AR9" s="110"/>
      <c r="AS9" s="110">
        <f t="shared" si="18"/>
        <v>0</v>
      </c>
      <c r="AT9" s="110">
        <f t="shared" si="19"/>
        <v>0</v>
      </c>
      <c r="AU9" s="112">
        <f t="shared" si="20"/>
        <v>12</v>
      </c>
      <c r="AV9" s="149">
        <f t="shared" si="21"/>
        <v>120</v>
      </c>
    </row>
    <row r="10" spans="1:48" s="88" customFormat="1" ht="13.2">
      <c r="A10" s="113">
        <v>6</v>
      </c>
      <c r="B10" s="106" t="s">
        <v>108</v>
      </c>
      <c r="C10" s="107">
        <v>23279</v>
      </c>
      <c r="D10" s="132" t="s">
        <v>63</v>
      </c>
      <c r="E10" s="148" t="s">
        <v>29</v>
      </c>
      <c r="F10" s="106" t="s">
        <v>63</v>
      </c>
      <c r="G10" s="134">
        <v>9</v>
      </c>
      <c r="H10" s="110">
        <f t="shared" si="0"/>
        <v>54</v>
      </c>
      <c r="I10" s="110"/>
      <c r="J10" s="110">
        <f t="shared" si="1"/>
        <v>0</v>
      </c>
      <c r="K10" s="110">
        <v>17</v>
      </c>
      <c r="L10" s="110">
        <f t="shared" si="2"/>
        <v>38</v>
      </c>
      <c r="M10" s="111"/>
      <c r="N10" s="110">
        <f t="shared" si="3"/>
        <v>0</v>
      </c>
      <c r="O10" s="111">
        <v>5</v>
      </c>
      <c r="P10" s="111">
        <f t="shared" si="4"/>
        <v>10</v>
      </c>
      <c r="Q10" s="111"/>
      <c r="R10" s="111">
        <f t="shared" si="5"/>
        <v>0</v>
      </c>
      <c r="S10" s="112">
        <f t="shared" si="6"/>
        <v>102</v>
      </c>
      <c r="T10" s="113"/>
      <c r="U10" s="110">
        <f t="shared" si="7"/>
        <v>0</v>
      </c>
      <c r="V10" s="110"/>
      <c r="W10" s="110">
        <f t="shared" si="8"/>
        <v>0</v>
      </c>
      <c r="X10" s="110"/>
      <c r="Y10" s="110">
        <f t="shared" si="9"/>
        <v>0</v>
      </c>
      <c r="Z10" s="110"/>
      <c r="AA10" s="110">
        <f t="shared" si="10"/>
        <v>0</v>
      </c>
      <c r="AB10" s="112">
        <f t="shared" si="11"/>
        <v>0</v>
      </c>
      <c r="AC10" s="113"/>
      <c r="AD10" s="110"/>
      <c r="AE10" s="112"/>
      <c r="AF10" s="113">
        <v>1</v>
      </c>
      <c r="AG10" s="110">
        <f t="shared" si="12"/>
        <v>12</v>
      </c>
      <c r="AH10" s="110">
        <v>1</v>
      </c>
      <c r="AI10" s="110">
        <f t="shared" si="13"/>
        <v>5</v>
      </c>
      <c r="AJ10" s="110"/>
      <c r="AK10" s="110">
        <f t="shared" si="14"/>
        <v>0</v>
      </c>
      <c r="AL10" s="110">
        <v>1</v>
      </c>
      <c r="AM10" s="110">
        <f t="shared" si="15"/>
        <v>1</v>
      </c>
      <c r="AN10" s="110"/>
      <c r="AO10" s="110">
        <f t="shared" si="16"/>
        <v>0</v>
      </c>
      <c r="AP10" s="110"/>
      <c r="AQ10" s="110">
        <f t="shared" si="17"/>
        <v>0</v>
      </c>
      <c r="AR10" s="110"/>
      <c r="AS10" s="110">
        <f t="shared" si="18"/>
        <v>0</v>
      </c>
      <c r="AT10" s="110">
        <f t="shared" si="19"/>
        <v>6</v>
      </c>
      <c r="AU10" s="112">
        <f t="shared" si="20"/>
        <v>18</v>
      </c>
      <c r="AV10" s="149">
        <f t="shared" si="21"/>
        <v>120</v>
      </c>
    </row>
    <row r="11" spans="1:48" s="88" customFormat="1" ht="13.2">
      <c r="A11" s="113">
        <v>7</v>
      </c>
      <c r="B11" s="106" t="s">
        <v>106</v>
      </c>
      <c r="C11" s="107">
        <v>19793</v>
      </c>
      <c r="D11" s="132" t="s">
        <v>63</v>
      </c>
      <c r="E11" s="148" t="s">
        <v>29</v>
      </c>
      <c r="F11" s="106" t="s">
        <v>63</v>
      </c>
      <c r="G11" s="134">
        <v>9</v>
      </c>
      <c r="H11" s="110">
        <f t="shared" si="0"/>
        <v>54</v>
      </c>
      <c r="I11" s="110"/>
      <c r="J11" s="110">
        <f t="shared" si="1"/>
        <v>0</v>
      </c>
      <c r="K11" s="110">
        <v>19</v>
      </c>
      <c r="L11" s="110">
        <f t="shared" si="2"/>
        <v>42</v>
      </c>
      <c r="M11" s="111"/>
      <c r="N11" s="110">
        <f t="shared" si="3"/>
        <v>0</v>
      </c>
      <c r="O11" s="111">
        <v>5</v>
      </c>
      <c r="P11" s="111">
        <f t="shared" si="4"/>
        <v>10</v>
      </c>
      <c r="Q11" s="111"/>
      <c r="R11" s="111">
        <f t="shared" si="5"/>
        <v>0</v>
      </c>
      <c r="S11" s="112">
        <f t="shared" si="6"/>
        <v>106</v>
      </c>
      <c r="T11" s="113"/>
      <c r="U11" s="110">
        <f t="shared" si="7"/>
        <v>0</v>
      </c>
      <c r="V11" s="110"/>
      <c r="W11" s="110">
        <f t="shared" si="8"/>
        <v>0</v>
      </c>
      <c r="X11" s="110"/>
      <c r="Y11" s="110">
        <f t="shared" si="9"/>
        <v>0</v>
      </c>
      <c r="Z11" s="110"/>
      <c r="AA11" s="110">
        <f t="shared" si="10"/>
        <v>0</v>
      </c>
      <c r="AB11" s="112">
        <f t="shared" si="11"/>
        <v>0</v>
      </c>
      <c r="AC11" s="113"/>
      <c r="AD11" s="110"/>
      <c r="AE11" s="112"/>
      <c r="AF11" s="113">
        <v>1</v>
      </c>
      <c r="AG11" s="110">
        <f t="shared" si="12"/>
        <v>12</v>
      </c>
      <c r="AH11" s="110"/>
      <c r="AI11" s="110">
        <f t="shared" si="13"/>
        <v>0</v>
      </c>
      <c r="AJ11" s="110"/>
      <c r="AK11" s="110">
        <f t="shared" si="14"/>
        <v>0</v>
      </c>
      <c r="AL11" s="110"/>
      <c r="AM11" s="110">
        <f t="shared" si="15"/>
        <v>0</v>
      </c>
      <c r="AN11" s="110"/>
      <c r="AO11" s="110">
        <f t="shared" si="16"/>
        <v>0</v>
      </c>
      <c r="AP11" s="110"/>
      <c r="AQ11" s="110">
        <f t="shared" si="17"/>
        <v>0</v>
      </c>
      <c r="AR11" s="110"/>
      <c r="AS11" s="110">
        <f t="shared" si="18"/>
        <v>0</v>
      </c>
      <c r="AT11" s="110">
        <f t="shared" si="19"/>
        <v>0</v>
      </c>
      <c r="AU11" s="112">
        <f t="shared" si="20"/>
        <v>12</v>
      </c>
      <c r="AV11" s="149">
        <f t="shared" si="21"/>
        <v>118</v>
      </c>
    </row>
    <row r="12" spans="1:48" s="88" customFormat="1" ht="13.2">
      <c r="A12" s="113">
        <v>8</v>
      </c>
      <c r="B12" s="106" t="s">
        <v>111</v>
      </c>
      <c r="C12" s="107">
        <v>20246</v>
      </c>
      <c r="D12" s="132" t="s">
        <v>63</v>
      </c>
      <c r="E12" s="148" t="s">
        <v>29</v>
      </c>
      <c r="F12" s="106" t="s">
        <v>63</v>
      </c>
      <c r="G12" s="134">
        <v>9</v>
      </c>
      <c r="H12" s="110">
        <f t="shared" si="0"/>
        <v>54</v>
      </c>
      <c r="I12" s="110"/>
      <c r="J12" s="110">
        <f t="shared" si="1"/>
        <v>0</v>
      </c>
      <c r="K12" s="110">
        <v>16</v>
      </c>
      <c r="L12" s="110">
        <f t="shared" si="2"/>
        <v>36</v>
      </c>
      <c r="M12" s="111">
        <v>2</v>
      </c>
      <c r="N12" s="110">
        <f t="shared" si="3"/>
        <v>6</v>
      </c>
      <c r="O12" s="111">
        <v>5</v>
      </c>
      <c r="P12" s="111">
        <f t="shared" si="4"/>
        <v>10</v>
      </c>
      <c r="Q12" s="111"/>
      <c r="R12" s="111">
        <f t="shared" si="5"/>
        <v>0</v>
      </c>
      <c r="S12" s="112">
        <f t="shared" si="6"/>
        <v>106</v>
      </c>
      <c r="T12" s="113"/>
      <c r="U12" s="110">
        <f t="shared" si="7"/>
        <v>0</v>
      </c>
      <c r="V12" s="110"/>
      <c r="W12" s="110">
        <f t="shared" si="8"/>
        <v>0</v>
      </c>
      <c r="X12" s="110"/>
      <c r="Y12" s="110">
        <f t="shared" si="9"/>
        <v>0</v>
      </c>
      <c r="Z12" s="110"/>
      <c r="AA12" s="110">
        <f t="shared" si="10"/>
        <v>0</v>
      </c>
      <c r="AB12" s="112">
        <f t="shared" si="11"/>
        <v>0</v>
      </c>
      <c r="AC12" s="113"/>
      <c r="AD12" s="110"/>
      <c r="AE12" s="112"/>
      <c r="AF12" s="113">
        <v>1</v>
      </c>
      <c r="AG12" s="110">
        <f t="shared" si="12"/>
        <v>12</v>
      </c>
      <c r="AH12" s="110"/>
      <c r="AI12" s="110">
        <f t="shared" si="13"/>
        <v>0</v>
      </c>
      <c r="AJ12" s="110"/>
      <c r="AK12" s="110">
        <f t="shared" si="14"/>
        <v>0</v>
      </c>
      <c r="AL12" s="110"/>
      <c r="AM12" s="110">
        <f t="shared" si="15"/>
        <v>0</v>
      </c>
      <c r="AN12" s="110"/>
      <c r="AO12" s="110">
        <f t="shared" si="16"/>
        <v>0</v>
      </c>
      <c r="AP12" s="110"/>
      <c r="AQ12" s="110">
        <f t="shared" si="17"/>
        <v>0</v>
      </c>
      <c r="AR12" s="110"/>
      <c r="AS12" s="110">
        <f t="shared" si="18"/>
        <v>0</v>
      </c>
      <c r="AT12" s="110">
        <f t="shared" si="19"/>
        <v>0</v>
      </c>
      <c r="AU12" s="112">
        <f t="shared" si="20"/>
        <v>12</v>
      </c>
      <c r="AV12" s="149">
        <f t="shared" si="21"/>
        <v>118</v>
      </c>
    </row>
    <row r="13" spans="1:48" s="88" customFormat="1" ht="13.2">
      <c r="A13" s="113">
        <v>9</v>
      </c>
      <c r="B13" s="106" t="s">
        <v>103</v>
      </c>
      <c r="C13" s="107">
        <v>22286</v>
      </c>
      <c r="D13" s="132" t="s">
        <v>63</v>
      </c>
      <c r="E13" s="148" t="s">
        <v>29</v>
      </c>
      <c r="F13" s="106" t="s">
        <v>63</v>
      </c>
      <c r="G13" s="134">
        <v>9</v>
      </c>
      <c r="H13" s="110">
        <f t="shared" si="0"/>
        <v>54</v>
      </c>
      <c r="I13" s="110"/>
      <c r="J13" s="110">
        <f t="shared" si="1"/>
        <v>0</v>
      </c>
      <c r="K13" s="110">
        <v>19</v>
      </c>
      <c r="L13" s="110">
        <f t="shared" si="2"/>
        <v>42</v>
      </c>
      <c r="M13" s="111"/>
      <c r="N13" s="110">
        <f t="shared" si="3"/>
        <v>0</v>
      </c>
      <c r="O13" s="111">
        <v>5</v>
      </c>
      <c r="P13" s="111">
        <f t="shared" si="4"/>
        <v>10</v>
      </c>
      <c r="Q13" s="111"/>
      <c r="R13" s="111">
        <f t="shared" si="5"/>
        <v>0</v>
      </c>
      <c r="S13" s="112">
        <f t="shared" si="6"/>
        <v>106</v>
      </c>
      <c r="T13" s="113"/>
      <c r="U13" s="110">
        <f t="shared" si="7"/>
        <v>0</v>
      </c>
      <c r="V13" s="110"/>
      <c r="W13" s="110">
        <f t="shared" si="8"/>
        <v>0</v>
      </c>
      <c r="X13" s="110"/>
      <c r="Y13" s="110">
        <f t="shared" si="9"/>
        <v>0</v>
      </c>
      <c r="Z13" s="110"/>
      <c r="AA13" s="110">
        <f t="shared" si="10"/>
        <v>0</v>
      </c>
      <c r="AB13" s="112">
        <f t="shared" si="11"/>
        <v>0</v>
      </c>
      <c r="AC13" s="113"/>
      <c r="AD13" s="110"/>
      <c r="AE13" s="112"/>
      <c r="AF13" s="113">
        <v>1</v>
      </c>
      <c r="AG13" s="110">
        <f t="shared" si="12"/>
        <v>12</v>
      </c>
      <c r="AH13" s="110"/>
      <c r="AI13" s="110">
        <f t="shared" si="13"/>
        <v>0</v>
      </c>
      <c r="AJ13" s="110"/>
      <c r="AK13" s="110">
        <f t="shared" si="14"/>
        <v>0</v>
      </c>
      <c r="AL13" s="110"/>
      <c r="AM13" s="110">
        <f t="shared" si="15"/>
        <v>0</v>
      </c>
      <c r="AN13" s="110"/>
      <c r="AO13" s="110">
        <f t="shared" si="16"/>
        <v>0</v>
      </c>
      <c r="AP13" s="110"/>
      <c r="AQ13" s="110">
        <f t="shared" si="17"/>
        <v>0</v>
      </c>
      <c r="AR13" s="110"/>
      <c r="AS13" s="110">
        <f t="shared" si="18"/>
        <v>0</v>
      </c>
      <c r="AT13" s="110">
        <f t="shared" si="19"/>
        <v>0</v>
      </c>
      <c r="AU13" s="112">
        <f t="shared" si="20"/>
        <v>12</v>
      </c>
      <c r="AV13" s="149">
        <f t="shared" si="21"/>
        <v>118</v>
      </c>
    </row>
    <row r="14" spans="1:48" s="88" customFormat="1" ht="13.2">
      <c r="A14" s="113">
        <v>10</v>
      </c>
      <c r="B14" s="106" t="s">
        <v>109</v>
      </c>
      <c r="C14" s="107">
        <v>22253</v>
      </c>
      <c r="D14" s="132" t="s">
        <v>36</v>
      </c>
      <c r="E14" s="148" t="s">
        <v>30</v>
      </c>
      <c r="F14" s="106" t="s">
        <v>63</v>
      </c>
      <c r="G14" s="134">
        <v>7</v>
      </c>
      <c r="H14" s="110">
        <f t="shared" si="0"/>
        <v>42</v>
      </c>
      <c r="I14" s="110"/>
      <c r="J14" s="110">
        <f t="shared" si="1"/>
        <v>0</v>
      </c>
      <c r="K14" s="110">
        <v>20</v>
      </c>
      <c r="L14" s="110">
        <f t="shared" si="2"/>
        <v>44</v>
      </c>
      <c r="M14" s="111"/>
      <c r="N14" s="110">
        <f t="shared" si="3"/>
        <v>0</v>
      </c>
      <c r="O14" s="111">
        <v>5</v>
      </c>
      <c r="P14" s="111">
        <f t="shared" si="4"/>
        <v>10</v>
      </c>
      <c r="Q14" s="111"/>
      <c r="R14" s="111">
        <f t="shared" si="5"/>
        <v>0</v>
      </c>
      <c r="S14" s="112">
        <f t="shared" si="6"/>
        <v>96</v>
      </c>
      <c r="T14" s="113"/>
      <c r="U14" s="110">
        <f t="shared" si="7"/>
        <v>0</v>
      </c>
      <c r="V14" s="110"/>
      <c r="W14" s="110">
        <f t="shared" si="8"/>
        <v>0</v>
      </c>
      <c r="X14" s="110">
        <v>3</v>
      </c>
      <c r="Y14" s="110">
        <f t="shared" si="9"/>
        <v>9</v>
      </c>
      <c r="Z14" s="110"/>
      <c r="AA14" s="110">
        <f t="shared" si="10"/>
        <v>0</v>
      </c>
      <c r="AB14" s="112">
        <f t="shared" si="11"/>
        <v>9</v>
      </c>
      <c r="AC14" s="113"/>
      <c r="AD14" s="110"/>
      <c r="AE14" s="112"/>
      <c r="AF14" s="113">
        <v>1</v>
      </c>
      <c r="AG14" s="110">
        <f t="shared" si="12"/>
        <v>12</v>
      </c>
      <c r="AH14" s="110"/>
      <c r="AI14" s="110">
        <f t="shared" si="13"/>
        <v>0</v>
      </c>
      <c r="AJ14" s="110"/>
      <c r="AK14" s="110">
        <f t="shared" si="14"/>
        <v>0</v>
      </c>
      <c r="AL14" s="110"/>
      <c r="AM14" s="110">
        <f t="shared" si="15"/>
        <v>0</v>
      </c>
      <c r="AN14" s="110"/>
      <c r="AO14" s="110">
        <f t="shared" si="16"/>
        <v>0</v>
      </c>
      <c r="AP14" s="110"/>
      <c r="AQ14" s="110">
        <f t="shared" si="17"/>
        <v>0</v>
      </c>
      <c r="AR14" s="110"/>
      <c r="AS14" s="110">
        <f t="shared" si="18"/>
        <v>0</v>
      </c>
      <c r="AT14" s="110">
        <f t="shared" si="19"/>
        <v>0</v>
      </c>
      <c r="AU14" s="112">
        <f t="shared" si="20"/>
        <v>12</v>
      </c>
      <c r="AV14" s="149">
        <f t="shared" si="21"/>
        <v>117</v>
      </c>
    </row>
    <row r="15" spans="1:48" s="88" customFormat="1" ht="13.2">
      <c r="A15" s="113">
        <v>11</v>
      </c>
      <c r="B15" s="106" t="s">
        <v>118</v>
      </c>
      <c r="C15" s="107">
        <v>23116</v>
      </c>
      <c r="D15" s="132" t="s">
        <v>63</v>
      </c>
      <c r="E15" s="148" t="s">
        <v>29</v>
      </c>
      <c r="F15" s="106" t="s">
        <v>63</v>
      </c>
      <c r="G15" s="134">
        <v>9</v>
      </c>
      <c r="H15" s="110">
        <f t="shared" si="0"/>
        <v>54</v>
      </c>
      <c r="I15" s="110"/>
      <c r="J15" s="110">
        <f t="shared" si="1"/>
        <v>0</v>
      </c>
      <c r="K15" s="110">
        <v>17</v>
      </c>
      <c r="L15" s="110">
        <f t="shared" si="2"/>
        <v>38</v>
      </c>
      <c r="M15" s="111"/>
      <c r="N15" s="110">
        <f t="shared" si="3"/>
        <v>0</v>
      </c>
      <c r="O15" s="111">
        <v>5</v>
      </c>
      <c r="P15" s="111">
        <f t="shared" si="4"/>
        <v>10</v>
      </c>
      <c r="Q15" s="111"/>
      <c r="R15" s="111">
        <f t="shared" si="5"/>
        <v>0</v>
      </c>
      <c r="S15" s="112">
        <f t="shared" si="6"/>
        <v>102</v>
      </c>
      <c r="T15" s="113"/>
      <c r="U15" s="110">
        <f t="shared" si="7"/>
        <v>0</v>
      </c>
      <c r="V15" s="110"/>
      <c r="W15" s="110">
        <f t="shared" si="8"/>
        <v>0</v>
      </c>
      <c r="X15" s="110">
        <v>1</v>
      </c>
      <c r="Y15" s="110">
        <f t="shared" si="9"/>
        <v>3</v>
      </c>
      <c r="Z15" s="110"/>
      <c r="AA15" s="110">
        <f t="shared" si="10"/>
        <v>0</v>
      </c>
      <c r="AB15" s="112">
        <f t="shared" si="11"/>
        <v>3</v>
      </c>
      <c r="AC15" s="113"/>
      <c r="AD15" s="110"/>
      <c r="AE15" s="112"/>
      <c r="AF15" s="113">
        <v>1</v>
      </c>
      <c r="AG15" s="110">
        <f t="shared" si="12"/>
        <v>12</v>
      </c>
      <c r="AH15" s="110"/>
      <c r="AI15" s="110">
        <f t="shared" si="13"/>
        <v>0</v>
      </c>
      <c r="AJ15" s="110"/>
      <c r="AK15" s="110">
        <f t="shared" si="14"/>
        <v>0</v>
      </c>
      <c r="AL15" s="110"/>
      <c r="AM15" s="110">
        <f t="shared" si="15"/>
        <v>0</v>
      </c>
      <c r="AN15" s="110"/>
      <c r="AO15" s="110">
        <f t="shared" si="16"/>
        <v>0</v>
      </c>
      <c r="AP15" s="110"/>
      <c r="AQ15" s="110">
        <f t="shared" si="17"/>
        <v>0</v>
      </c>
      <c r="AR15" s="110"/>
      <c r="AS15" s="110">
        <f t="shared" si="18"/>
        <v>0</v>
      </c>
      <c r="AT15" s="110">
        <f t="shared" si="19"/>
        <v>0</v>
      </c>
      <c r="AU15" s="112">
        <f t="shared" si="20"/>
        <v>12</v>
      </c>
      <c r="AV15" s="149">
        <f t="shared" si="21"/>
        <v>117</v>
      </c>
    </row>
    <row r="16" spans="1:48" s="88" customFormat="1" ht="13.2">
      <c r="A16" s="113">
        <v>12</v>
      </c>
      <c r="B16" s="106" t="s">
        <v>127</v>
      </c>
      <c r="C16" s="107">
        <v>22331</v>
      </c>
      <c r="D16" s="132" t="s">
        <v>63</v>
      </c>
      <c r="E16" s="148" t="s">
        <v>29</v>
      </c>
      <c r="F16" s="106" t="s">
        <v>63</v>
      </c>
      <c r="G16" s="134">
        <v>9</v>
      </c>
      <c r="H16" s="110">
        <f t="shared" si="0"/>
        <v>54</v>
      </c>
      <c r="I16" s="110"/>
      <c r="J16" s="110">
        <f t="shared" si="1"/>
        <v>0</v>
      </c>
      <c r="K16" s="110">
        <v>16</v>
      </c>
      <c r="L16" s="110">
        <f t="shared" si="2"/>
        <v>36</v>
      </c>
      <c r="M16" s="111">
        <v>1</v>
      </c>
      <c r="N16" s="110">
        <v>3</v>
      </c>
      <c r="O16" s="111">
        <v>5</v>
      </c>
      <c r="P16" s="111">
        <f t="shared" si="4"/>
        <v>10</v>
      </c>
      <c r="Q16" s="111"/>
      <c r="R16" s="111">
        <f t="shared" si="5"/>
        <v>0</v>
      </c>
      <c r="S16" s="112">
        <f t="shared" si="6"/>
        <v>103</v>
      </c>
      <c r="T16" s="113"/>
      <c r="U16" s="110">
        <f t="shared" si="7"/>
        <v>0</v>
      </c>
      <c r="V16" s="110"/>
      <c r="W16" s="110">
        <f t="shared" si="8"/>
        <v>0</v>
      </c>
      <c r="X16" s="110"/>
      <c r="Y16" s="110">
        <f t="shared" si="9"/>
        <v>0</v>
      </c>
      <c r="Z16" s="110"/>
      <c r="AA16" s="110">
        <f t="shared" si="10"/>
        <v>0</v>
      </c>
      <c r="AB16" s="112">
        <f t="shared" si="11"/>
        <v>0</v>
      </c>
      <c r="AC16" s="113"/>
      <c r="AD16" s="110"/>
      <c r="AE16" s="112"/>
      <c r="AF16" s="113">
        <v>1</v>
      </c>
      <c r="AG16" s="110">
        <f t="shared" si="12"/>
        <v>12</v>
      </c>
      <c r="AH16" s="110"/>
      <c r="AI16" s="110">
        <f t="shared" si="13"/>
        <v>0</v>
      </c>
      <c r="AJ16" s="110"/>
      <c r="AK16" s="110">
        <f t="shared" si="14"/>
        <v>0</v>
      </c>
      <c r="AL16" s="110"/>
      <c r="AM16" s="110">
        <f t="shared" si="15"/>
        <v>0</v>
      </c>
      <c r="AN16" s="110"/>
      <c r="AO16" s="110">
        <f t="shared" si="16"/>
        <v>0</v>
      </c>
      <c r="AP16" s="110"/>
      <c r="AQ16" s="110">
        <f t="shared" si="17"/>
        <v>0</v>
      </c>
      <c r="AR16" s="110"/>
      <c r="AS16" s="110">
        <f t="shared" si="18"/>
        <v>0</v>
      </c>
      <c r="AT16" s="110">
        <f t="shared" si="19"/>
        <v>0</v>
      </c>
      <c r="AU16" s="112">
        <f t="shared" si="20"/>
        <v>12</v>
      </c>
      <c r="AV16" s="149">
        <f t="shared" si="21"/>
        <v>115</v>
      </c>
    </row>
    <row r="17" spans="1:48" s="88" customFormat="1" ht="13.2">
      <c r="A17" s="113">
        <v>13</v>
      </c>
      <c r="B17" s="106" t="s">
        <v>105</v>
      </c>
      <c r="C17" s="107">
        <v>18973</v>
      </c>
      <c r="D17" s="132" t="s">
        <v>67</v>
      </c>
      <c r="E17" s="148" t="s">
        <v>29</v>
      </c>
      <c r="F17" s="106" t="s">
        <v>63</v>
      </c>
      <c r="G17" s="134">
        <v>9</v>
      </c>
      <c r="H17" s="110">
        <f t="shared" si="0"/>
        <v>54</v>
      </c>
      <c r="I17" s="110"/>
      <c r="J17" s="110">
        <f t="shared" si="1"/>
        <v>0</v>
      </c>
      <c r="K17" s="110">
        <v>17</v>
      </c>
      <c r="L17" s="110">
        <f t="shared" si="2"/>
        <v>38</v>
      </c>
      <c r="M17" s="111"/>
      <c r="N17" s="110">
        <f t="shared" ref="N17:N34" si="22">IF(M17&gt;4,M17*2+4,M17*3)</f>
        <v>0</v>
      </c>
      <c r="O17" s="111">
        <v>5</v>
      </c>
      <c r="P17" s="111">
        <f t="shared" si="4"/>
        <v>10</v>
      </c>
      <c r="Q17" s="111"/>
      <c r="R17" s="111">
        <f t="shared" si="5"/>
        <v>0</v>
      </c>
      <c r="S17" s="112">
        <f t="shared" si="6"/>
        <v>102</v>
      </c>
      <c r="T17" s="113"/>
      <c r="U17" s="110">
        <f t="shared" si="7"/>
        <v>0</v>
      </c>
      <c r="V17" s="110"/>
      <c r="W17" s="110">
        <f t="shared" si="8"/>
        <v>0</v>
      </c>
      <c r="X17" s="110"/>
      <c r="Y17" s="110">
        <f t="shared" si="9"/>
        <v>0</v>
      </c>
      <c r="Z17" s="110"/>
      <c r="AA17" s="110">
        <f t="shared" si="10"/>
        <v>0</v>
      </c>
      <c r="AB17" s="112">
        <f t="shared" si="11"/>
        <v>0</v>
      </c>
      <c r="AC17" s="113"/>
      <c r="AD17" s="110"/>
      <c r="AE17" s="112"/>
      <c r="AF17" s="113">
        <v>1</v>
      </c>
      <c r="AG17" s="110">
        <f t="shared" si="12"/>
        <v>12</v>
      </c>
      <c r="AH17" s="110"/>
      <c r="AI17" s="110">
        <f t="shared" si="13"/>
        <v>0</v>
      </c>
      <c r="AJ17" s="110"/>
      <c r="AK17" s="110">
        <f t="shared" si="14"/>
        <v>0</v>
      </c>
      <c r="AL17" s="110"/>
      <c r="AM17" s="110">
        <f t="shared" si="15"/>
        <v>0</v>
      </c>
      <c r="AN17" s="110"/>
      <c r="AO17" s="110">
        <f t="shared" si="16"/>
        <v>0</v>
      </c>
      <c r="AP17" s="110"/>
      <c r="AQ17" s="110">
        <f t="shared" si="17"/>
        <v>0</v>
      </c>
      <c r="AR17" s="110"/>
      <c r="AS17" s="110">
        <f t="shared" si="18"/>
        <v>0</v>
      </c>
      <c r="AT17" s="110">
        <f t="shared" si="19"/>
        <v>0</v>
      </c>
      <c r="AU17" s="112">
        <f t="shared" si="20"/>
        <v>12</v>
      </c>
      <c r="AV17" s="149">
        <f t="shared" si="21"/>
        <v>114</v>
      </c>
    </row>
    <row r="18" spans="1:48" s="88" customFormat="1" ht="13.2">
      <c r="A18" s="113">
        <v>14</v>
      </c>
      <c r="B18" s="106" t="s">
        <v>123</v>
      </c>
      <c r="C18" s="107">
        <v>18975</v>
      </c>
      <c r="D18" s="132" t="s">
        <v>63</v>
      </c>
      <c r="E18" s="148" t="s">
        <v>29</v>
      </c>
      <c r="F18" s="106" t="s">
        <v>63</v>
      </c>
      <c r="G18" s="134">
        <v>7</v>
      </c>
      <c r="H18" s="110">
        <f t="shared" si="0"/>
        <v>42</v>
      </c>
      <c r="I18" s="110"/>
      <c r="J18" s="110">
        <f t="shared" si="1"/>
        <v>0</v>
      </c>
      <c r="K18" s="110">
        <v>25</v>
      </c>
      <c r="L18" s="110">
        <f t="shared" si="2"/>
        <v>54</v>
      </c>
      <c r="M18" s="111"/>
      <c r="N18" s="110">
        <f t="shared" si="22"/>
        <v>0</v>
      </c>
      <c r="O18" s="111">
        <v>3</v>
      </c>
      <c r="P18" s="111">
        <f t="shared" si="4"/>
        <v>6</v>
      </c>
      <c r="Q18" s="111"/>
      <c r="R18" s="111">
        <f t="shared" si="5"/>
        <v>0</v>
      </c>
      <c r="S18" s="112">
        <f t="shared" si="6"/>
        <v>102</v>
      </c>
      <c r="T18" s="113"/>
      <c r="U18" s="110">
        <f t="shared" si="7"/>
        <v>0</v>
      </c>
      <c r="V18" s="110"/>
      <c r="W18" s="110">
        <f t="shared" si="8"/>
        <v>0</v>
      </c>
      <c r="X18" s="110"/>
      <c r="Y18" s="110">
        <f t="shared" si="9"/>
        <v>0</v>
      </c>
      <c r="Z18" s="110"/>
      <c r="AA18" s="110">
        <f t="shared" si="10"/>
        <v>0</v>
      </c>
      <c r="AB18" s="112">
        <f t="shared" si="11"/>
        <v>0</v>
      </c>
      <c r="AC18" s="113"/>
      <c r="AD18" s="110"/>
      <c r="AE18" s="112"/>
      <c r="AF18" s="113">
        <v>1</v>
      </c>
      <c r="AG18" s="110">
        <f t="shared" si="12"/>
        <v>12</v>
      </c>
      <c r="AH18" s="110"/>
      <c r="AI18" s="110">
        <f t="shared" si="13"/>
        <v>0</v>
      </c>
      <c r="AJ18" s="110"/>
      <c r="AK18" s="110">
        <f t="shared" si="14"/>
        <v>0</v>
      </c>
      <c r="AL18" s="110"/>
      <c r="AM18" s="110">
        <f t="shared" si="15"/>
        <v>0</v>
      </c>
      <c r="AN18" s="110"/>
      <c r="AO18" s="110">
        <f t="shared" si="16"/>
        <v>0</v>
      </c>
      <c r="AP18" s="110"/>
      <c r="AQ18" s="110">
        <f t="shared" si="17"/>
        <v>0</v>
      </c>
      <c r="AR18" s="110"/>
      <c r="AS18" s="110">
        <f t="shared" si="18"/>
        <v>0</v>
      </c>
      <c r="AT18" s="110">
        <f t="shared" si="19"/>
        <v>0</v>
      </c>
      <c r="AU18" s="112">
        <f t="shared" si="20"/>
        <v>12</v>
      </c>
      <c r="AV18" s="149">
        <f t="shared" si="21"/>
        <v>114</v>
      </c>
    </row>
    <row r="19" spans="1:48" s="88" customFormat="1" ht="13.2">
      <c r="A19" s="113">
        <v>15</v>
      </c>
      <c r="B19" s="106" t="s">
        <v>298</v>
      </c>
      <c r="C19" s="107">
        <v>25232</v>
      </c>
      <c r="D19" s="132" t="s">
        <v>63</v>
      </c>
      <c r="E19" s="148" t="s">
        <v>29</v>
      </c>
      <c r="F19" s="106" t="s">
        <v>63</v>
      </c>
      <c r="G19" s="134">
        <v>9</v>
      </c>
      <c r="H19" s="110">
        <f t="shared" si="0"/>
        <v>54</v>
      </c>
      <c r="I19" s="110"/>
      <c r="J19" s="110">
        <f t="shared" si="1"/>
        <v>0</v>
      </c>
      <c r="K19" s="110">
        <v>13</v>
      </c>
      <c r="L19" s="110">
        <f t="shared" si="2"/>
        <v>30</v>
      </c>
      <c r="M19" s="111"/>
      <c r="N19" s="110">
        <f t="shared" si="22"/>
        <v>0</v>
      </c>
      <c r="O19" s="111"/>
      <c r="P19" s="111"/>
      <c r="Q19" s="111"/>
      <c r="R19" s="111">
        <f t="shared" si="5"/>
        <v>0</v>
      </c>
      <c r="S19" s="112">
        <f t="shared" si="6"/>
        <v>84</v>
      </c>
      <c r="T19" s="113"/>
      <c r="U19" s="110">
        <f t="shared" si="7"/>
        <v>0</v>
      </c>
      <c r="V19" s="110"/>
      <c r="W19" s="110">
        <f t="shared" si="8"/>
        <v>0</v>
      </c>
      <c r="X19" s="110">
        <v>2</v>
      </c>
      <c r="Y19" s="110">
        <f t="shared" si="9"/>
        <v>6</v>
      </c>
      <c r="Z19" s="110"/>
      <c r="AA19" s="110">
        <f t="shared" si="10"/>
        <v>0</v>
      </c>
      <c r="AB19" s="112">
        <f t="shared" si="11"/>
        <v>6</v>
      </c>
      <c r="AC19" s="113"/>
      <c r="AD19" s="110"/>
      <c r="AE19" s="112"/>
      <c r="AF19" s="113">
        <v>1</v>
      </c>
      <c r="AG19" s="110">
        <f t="shared" si="12"/>
        <v>12</v>
      </c>
      <c r="AH19" s="110">
        <v>1</v>
      </c>
      <c r="AI19" s="110">
        <f t="shared" si="13"/>
        <v>5</v>
      </c>
      <c r="AJ19" s="110">
        <v>1</v>
      </c>
      <c r="AK19" s="110">
        <f t="shared" si="14"/>
        <v>3</v>
      </c>
      <c r="AL19" s="110"/>
      <c r="AM19" s="110">
        <f t="shared" si="15"/>
        <v>0</v>
      </c>
      <c r="AN19" s="110">
        <v>1</v>
      </c>
      <c r="AO19" s="110">
        <f t="shared" si="16"/>
        <v>5</v>
      </c>
      <c r="AP19" s="110"/>
      <c r="AQ19" s="110">
        <f t="shared" si="17"/>
        <v>0</v>
      </c>
      <c r="AR19" s="110"/>
      <c r="AS19" s="110">
        <f t="shared" si="18"/>
        <v>0</v>
      </c>
      <c r="AT19" s="110">
        <f t="shared" si="19"/>
        <v>10</v>
      </c>
      <c r="AU19" s="112">
        <f t="shared" si="20"/>
        <v>22</v>
      </c>
      <c r="AV19" s="149">
        <f t="shared" si="21"/>
        <v>112</v>
      </c>
    </row>
    <row r="20" spans="1:48" s="88" customFormat="1" ht="13.2">
      <c r="A20" s="113">
        <v>16</v>
      </c>
      <c r="B20" s="106" t="s">
        <v>133</v>
      </c>
      <c r="C20" s="107">
        <v>18429</v>
      </c>
      <c r="D20" s="132" t="s">
        <v>134</v>
      </c>
      <c r="E20" s="148" t="s">
        <v>29</v>
      </c>
      <c r="F20" s="106" t="s">
        <v>63</v>
      </c>
      <c r="G20" s="134">
        <v>7</v>
      </c>
      <c r="H20" s="110">
        <f t="shared" si="0"/>
        <v>42</v>
      </c>
      <c r="I20" s="110"/>
      <c r="J20" s="110">
        <f t="shared" si="1"/>
        <v>0</v>
      </c>
      <c r="K20" s="110">
        <v>22</v>
      </c>
      <c r="L20" s="110">
        <f t="shared" si="2"/>
        <v>48</v>
      </c>
      <c r="M20" s="111"/>
      <c r="N20" s="110">
        <f t="shared" si="22"/>
        <v>0</v>
      </c>
      <c r="O20" s="111">
        <v>3</v>
      </c>
      <c r="P20" s="111">
        <f t="shared" ref="P20:P34" si="23">O20*2</f>
        <v>6</v>
      </c>
      <c r="Q20" s="111"/>
      <c r="R20" s="111">
        <f t="shared" si="5"/>
        <v>0</v>
      </c>
      <c r="S20" s="112">
        <f t="shared" si="6"/>
        <v>96</v>
      </c>
      <c r="T20" s="113"/>
      <c r="U20" s="110">
        <f t="shared" si="7"/>
        <v>0</v>
      </c>
      <c r="V20" s="110"/>
      <c r="W20" s="110">
        <f t="shared" si="8"/>
        <v>0</v>
      </c>
      <c r="X20" s="110"/>
      <c r="Y20" s="110">
        <f t="shared" si="9"/>
        <v>0</v>
      </c>
      <c r="Z20" s="110"/>
      <c r="AA20" s="110">
        <f t="shared" si="10"/>
        <v>0</v>
      </c>
      <c r="AB20" s="112">
        <f t="shared" si="11"/>
        <v>0</v>
      </c>
      <c r="AC20" s="113"/>
      <c r="AD20" s="110"/>
      <c r="AE20" s="112"/>
      <c r="AF20" s="113">
        <v>1</v>
      </c>
      <c r="AG20" s="110">
        <f t="shared" si="12"/>
        <v>12</v>
      </c>
      <c r="AH20" s="110"/>
      <c r="AI20" s="110">
        <f t="shared" si="13"/>
        <v>0</v>
      </c>
      <c r="AJ20" s="110">
        <v>1</v>
      </c>
      <c r="AK20" s="110">
        <f t="shared" si="14"/>
        <v>3</v>
      </c>
      <c r="AL20" s="110"/>
      <c r="AM20" s="110">
        <f t="shared" si="15"/>
        <v>0</v>
      </c>
      <c r="AN20" s="110"/>
      <c r="AO20" s="110">
        <f t="shared" si="16"/>
        <v>0</v>
      </c>
      <c r="AP20" s="110"/>
      <c r="AQ20" s="110">
        <f t="shared" si="17"/>
        <v>0</v>
      </c>
      <c r="AR20" s="110"/>
      <c r="AS20" s="110">
        <f t="shared" si="18"/>
        <v>0</v>
      </c>
      <c r="AT20" s="110">
        <f t="shared" si="19"/>
        <v>3</v>
      </c>
      <c r="AU20" s="112">
        <f t="shared" si="20"/>
        <v>15</v>
      </c>
      <c r="AV20" s="149">
        <f t="shared" si="21"/>
        <v>111</v>
      </c>
    </row>
    <row r="21" spans="1:48" s="88" customFormat="1" ht="12.75" customHeight="1">
      <c r="A21" s="113">
        <v>17</v>
      </c>
      <c r="B21" s="106" t="s">
        <v>104</v>
      </c>
      <c r="C21" s="107">
        <v>21070</v>
      </c>
      <c r="D21" s="132" t="s">
        <v>36</v>
      </c>
      <c r="E21" s="148" t="s">
        <v>29</v>
      </c>
      <c r="F21" s="106" t="s">
        <v>63</v>
      </c>
      <c r="G21" s="134">
        <v>9</v>
      </c>
      <c r="H21" s="110">
        <f t="shared" si="0"/>
        <v>54</v>
      </c>
      <c r="I21" s="110"/>
      <c r="J21" s="110">
        <f t="shared" si="1"/>
        <v>0</v>
      </c>
      <c r="K21" s="110">
        <v>15</v>
      </c>
      <c r="L21" s="110">
        <f t="shared" si="2"/>
        <v>34</v>
      </c>
      <c r="M21" s="111"/>
      <c r="N21" s="110">
        <f t="shared" si="22"/>
        <v>0</v>
      </c>
      <c r="O21" s="111">
        <v>5</v>
      </c>
      <c r="P21" s="111">
        <f t="shared" si="23"/>
        <v>10</v>
      </c>
      <c r="Q21" s="111"/>
      <c r="R21" s="111">
        <f t="shared" si="5"/>
        <v>0</v>
      </c>
      <c r="S21" s="112">
        <f t="shared" si="6"/>
        <v>98</v>
      </c>
      <c r="T21" s="113"/>
      <c r="U21" s="110">
        <f t="shared" si="7"/>
        <v>0</v>
      </c>
      <c r="V21" s="110"/>
      <c r="W21" s="110">
        <f t="shared" si="8"/>
        <v>0</v>
      </c>
      <c r="X21" s="110"/>
      <c r="Y21" s="110">
        <f t="shared" si="9"/>
        <v>0</v>
      </c>
      <c r="Z21" s="110"/>
      <c r="AA21" s="110">
        <f t="shared" si="10"/>
        <v>0</v>
      </c>
      <c r="AB21" s="112">
        <f t="shared" si="11"/>
        <v>0</v>
      </c>
      <c r="AC21" s="113"/>
      <c r="AD21" s="110"/>
      <c r="AE21" s="112"/>
      <c r="AF21" s="113">
        <v>1</v>
      </c>
      <c r="AG21" s="110">
        <f t="shared" si="12"/>
        <v>12</v>
      </c>
      <c r="AH21" s="110"/>
      <c r="AI21" s="110">
        <f t="shared" si="13"/>
        <v>0</v>
      </c>
      <c r="AJ21" s="110"/>
      <c r="AK21" s="110">
        <f t="shared" si="14"/>
        <v>0</v>
      </c>
      <c r="AL21" s="110"/>
      <c r="AM21" s="110">
        <f t="shared" si="15"/>
        <v>0</v>
      </c>
      <c r="AN21" s="110"/>
      <c r="AO21" s="110">
        <f t="shared" si="16"/>
        <v>0</v>
      </c>
      <c r="AP21" s="110"/>
      <c r="AQ21" s="110">
        <f t="shared" si="17"/>
        <v>0</v>
      </c>
      <c r="AR21" s="110"/>
      <c r="AS21" s="110">
        <f t="shared" si="18"/>
        <v>0</v>
      </c>
      <c r="AT21" s="110">
        <f t="shared" si="19"/>
        <v>0</v>
      </c>
      <c r="AU21" s="112">
        <f t="shared" si="20"/>
        <v>12</v>
      </c>
      <c r="AV21" s="149">
        <f t="shared" si="21"/>
        <v>110</v>
      </c>
    </row>
    <row r="22" spans="1:48" s="88" customFormat="1" ht="13.2">
      <c r="A22" s="113">
        <v>18</v>
      </c>
      <c r="B22" s="106" t="s">
        <v>114</v>
      </c>
      <c r="C22" s="107">
        <v>19980</v>
      </c>
      <c r="D22" s="132" t="s">
        <v>63</v>
      </c>
      <c r="E22" s="148" t="s">
        <v>29</v>
      </c>
      <c r="F22" s="106" t="s">
        <v>63</v>
      </c>
      <c r="G22" s="134">
        <v>8</v>
      </c>
      <c r="H22" s="110">
        <f t="shared" si="0"/>
        <v>48</v>
      </c>
      <c r="I22" s="110"/>
      <c r="J22" s="110">
        <f t="shared" si="1"/>
        <v>0</v>
      </c>
      <c r="K22" s="110">
        <v>17</v>
      </c>
      <c r="L22" s="110">
        <f t="shared" si="2"/>
        <v>38</v>
      </c>
      <c r="M22" s="111"/>
      <c r="N22" s="110">
        <f t="shared" si="22"/>
        <v>0</v>
      </c>
      <c r="O22" s="111">
        <v>4</v>
      </c>
      <c r="P22" s="111">
        <f t="shared" si="23"/>
        <v>8</v>
      </c>
      <c r="Q22" s="111"/>
      <c r="R22" s="111">
        <f t="shared" si="5"/>
        <v>0</v>
      </c>
      <c r="S22" s="112">
        <f t="shared" si="6"/>
        <v>94</v>
      </c>
      <c r="T22" s="113"/>
      <c r="U22" s="110">
        <f t="shared" si="7"/>
        <v>0</v>
      </c>
      <c r="V22" s="110"/>
      <c r="W22" s="110">
        <f t="shared" si="8"/>
        <v>0</v>
      </c>
      <c r="X22" s="110"/>
      <c r="Y22" s="110">
        <f t="shared" si="9"/>
        <v>0</v>
      </c>
      <c r="Z22" s="110"/>
      <c r="AA22" s="110">
        <f t="shared" si="10"/>
        <v>0</v>
      </c>
      <c r="AB22" s="112">
        <f t="shared" si="11"/>
        <v>0</v>
      </c>
      <c r="AC22" s="113"/>
      <c r="AD22" s="110"/>
      <c r="AE22" s="112"/>
      <c r="AF22" s="113">
        <v>1</v>
      </c>
      <c r="AG22" s="110">
        <f t="shared" si="12"/>
        <v>12</v>
      </c>
      <c r="AH22" s="110"/>
      <c r="AI22" s="110">
        <f t="shared" si="13"/>
        <v>0</v>
      </c>
      <c r="AJ22" s="110">
        <v>1</v>
      </c>
      <c r="AK22" s="110">
        <f t="shared" si="14"/>
        <v>3</v>
      </c>
      <c r="AL22" s="110"/>
      <c r="AM22" s="110">
        <f t="shared" si="15"/>
        <v>0</v>
      </c>
      <c r="AN22" s="110"/>
      <c r="AO22" s="110">
        <f t="shared" si="16"/>
        <v>0</v>
      </c>
      <c r="AP22" s="110"/>
      <c r="AQ22" s="110">
        <f t="shared" si="17"/>
        <v>0</v>
      </c>
      <c r="AR22" s="110"/>
      <c r="AS22" s="110">
        <f t="shared" si="18"/>
        <v>0</v>
      </c>
      <c r="AT22" s="110">
        <f t="shared" si="19"/>
        <v>3</v>
      </c>
      <c r="AU22" s="112">
        <f t="shared" si="20"/>
        <v>15</v>
      </c>
      <c r="AV22" s="149">
        <f t="shared" si="21"/>
        <v>109</v>
      </c>
    </row>
    <row r="23" spans="1:48" s="88" customFormat="1" ht="13.2">
      <c r="A23" s="113">
        <v>19</v>
      </c>
      <c r="B23" s="106" t="s">
        <v>131</v>
      </c>
      <c r="C23" s="107">
        <v>19748</v>
      </c>
      <c r="D23" s="132" t="s">
        <v>132</v>
      </c>
      <c r="E23" s="148" t="s">
        <v>29</v>
      </c>
      <c r="F23" s="106" t="s">
        <v>63</v>
      </c>
      <c r="G23" s="134">
        <v>9</v>
      </c>
      <c r="H23" s="110">
        <f t="shared" si="0"/>
        <v>54</v>
      </c>
      <c r="I23" s="110"/>
      <c r="J23" s="110">
        <f t="shared" si="1"/>
        <v>0</v>
      </c>
      <c r="K23" s="110">
        <v>15</v>
      </c>
      <c r="L23" s="110">
        <f t="shared" si="2"/>
        <v>34</v>
      </c>
      <c r="M23" s="111"/>
      <c r="N23" s="110">
        <f t="shared" si="22"/>
        <v>0</v>
      </c>
      <c r="O23" s="111">
        <v>4</v>
      </c>
      <c r="P23" s="111">
        <f t="shared" si="23"/>
        <v>8</v>
      </c>
      <c r="Q23" s="111"/>
      <c r="R23" s="111">
        <f t="shared" si="5"/>
        <v>0</v>
      </c>
      <c r="S23" s="112">
        <f t="shared" si="6"/>
        <v>96</v>
      </c>
      <c r="T23" s="113"/>
      <c r="U23" s="110">
        <f t="shared" si="7"/>
        <v>0</v>
      </c>
      <c r="V23" s="110"/>
      <c r="W23" s="110">
        <f t="shared" si="8"/>
        <v>0</v>
      </c>
      <c r="X23" s="110"/>
      <c r="Y23" s="110">
        <f t="shared" si="9"/>
        <v>0</v>
      </c>
      <c r="Z23" s="110"/>
      <c r="AA23" s="110">
        <f t="shared" si="10"/>
        <v>0</v>
      </c>
      <c r="AB23" s="112">
        <f t="shared" si="11"/>
        <v>0</v>
      </c>
      <c r="AC23" s="113"/>
      <c r="AD23" s="110"/>
      <c r="AE23" s="112"/>
      <c r="AF23" s="113">
        <v>1</v>
      </c>
      <c r="AG23" s="110">
        <f t="shared" si="12"/>
        <v>12</v>
      </c>
      <c r="AH23" s="110"/>
      <c r="AI23" s="110">
        <f t="shared" si="13"/>
        <v>0</v>
      </c>
      <c r="AJ23" s="110"/>
      <c r="AK23" s="110">
        <f t="shared" si="14"/>
        <v>0</v>
      </c>
      <c r="AL23" s="110"/>
      <c r="AM23" s="110">
        <f t="shared" si="15"/>
        <v>0</v>
      </c>
      <c r="AN23" s="110"/>
      <c r="AO23" s="110">
        <f t="shared" si="16"/>
        <v>0</v>
      </c>
      <c r="AP23" s="110"/>
      <c r="AQ23" s="110">
        <f t="shared" si="17"/>
        <v>0</v>
      </c>
      <c r="AR23" s="110"/>
      <c r="AS23" s="110">
        <f t="shared" si="18"/>
        <v>0</v>
      </c>
      <c r="AT23" s="110">
        <f t="shared" si="19"/>
        <v>0</v>
      </c>
      <c r="AU23" s="112">
        <f t="shared" si="20"/>
        <v>12</v>
      </c>
      <c r="AV23" s="149">
        <f t="shared" si="21"/>
        <v>108</v>
      </c>
    </row>
    <row r="24" spans="1:48" s="88" customFormat="1" ht="13.2">
      <c r="A24" s="113">
        <v>20</v>
      </c>
      <c r="B24" s="106" t="s">
        <v>116</v>
      </c>
      <c r="C24" s="107">
        <v>19929</v>
      </c>
      <c r="D24" s="132" t="s">
        <v>34</v>
      </c>
      <c r="E24" s="148" t="s">
        <v>29</v>
      </c>
      <c r="F24" s="106" t="s">
        <v>63</v>
      </c>
      <c r="G24" s="134">
        <v>9</v>
      </c>
      <c r="H24" s="110">
        <f t="shared" si="0"/>
        <v>54</v>
      </c>
      <c r="I24" s="110"/>
      <c r="J24" s="110">
        <f t="shared" si="1"/>
        <v>0</v>
      </c>
      <c r="K24" s="110">
        <v>14</v>
      </c>
      <c r="L24" s="110">
        <f t="shared" si="2"/>
        <v>32</v>
      </c>
      <c r="M24" s="111"/>
      <c r="N24" s="110">
        <f t="shared" si="22"/>
        <v>0</v>
      </c>
      <c r="O24" s="111">
        <v>5</v>
      </c>
      <c r="P24" s="111">
        <f t="shared" si="23"/>
        <v>10</v>
      </c>
      <c r="Q24" s="111"/>
      <c r="R24" s="111">
        <f t="shared" si="5"/>
        <v>0</v>
      </c>
      <c r="S24" s="112">
        <f t="shared" si="6"/>
        <v>96</v>
      </c>
      <c r="T24" s="113"/>
      <c r="U24" s="110">
        <f t="shared" si="7"/>
        <v>0</v>
      </c>
      <c r="V24" s="110"/>
      <c r="W24" s="110">
        <f t="shared" si="8"/>
        <v>0</v>
      </c>
      <c r="X24" s="110"/>
      <c r="Y24" s="110">
        <f t="shared" si="9"/>
        <v>0</v>
      </c>
      <c r="Z24" s="110"/>
      <c r="AA24" s="110">
        <f t="shared" si="10"/>
        <v>0</v>
      </c>
      <c r="AB24" s="112">
        <f t="shared" si="11"/>
        <v>0</v>
      </c>
      <c r="AC24" s="113"/>
      <c r="AD24" s="110"/>
      <c r="AE24" s="112"/>
      <c r="AF24" s="113">
        <v>1</v>
      </c>
      <c r="AG24" s="110">
        <f t="shared" si="12"/>
        <v>12</v>
      </c>
      <c r="AH24" s="110"/>
      <c r="AI24" s="110">
        <f t="shared" si="13"/>
        <v>0</v>
      </c>
      <c r="AJ24" s="110"/>
      <c r="AK24" s="110">
        <f t="shared" si="14"/>
        <v>0</v>
      </c>
      <c r="AL24" s="110"/>
      <c r="AM24" s="110">
        <f t="shared" si="15"/>
        <v>0</v>
      </c>
      <c r="AN24" s="110"/>
      <c r="AO24" s="110">
        <f t="shared" si="16"/>
        <v>0</v>
      </c>
      <c r="AP24" s="110"/>
      <c r="AQ24" s="110">
        <f t="shared" si="17"/>
        <v>0</v>
      </c>
      <c r="AR24" s="110"/>
      <c r="AS24" s="110">
        <f t="shared" si="18"/>
        <v>0</v>
      </c>
      <c r="AT24" s="110">
        <f t="shared" si="19"/>
        <v>0</v>
      </c>
      <c r="AU24" s="112">
        <f t="shared" si="20"/>
        <v>12</v>
      </c>
      <c r="AV24" s="149">
        <f t="shared" si="21"/>
        <v>108</v>
      </c>
    </row>
    <row r="25" spans="1:48" s="88" customFormat="1" ht="13.2">
      <c r="A25" s="113">
        <v>21</v>
      </c>
      <c r="B25" s="106" t="s">
        <v>129</v>
      </c>
      <c r="C25" s="107">
        <v>24937</v>
      </c>
      <c r="D25" s="132" t="s">
        <v>63</v>
      </c>
      <c r="E25" s="148" t="s">
        <v>29</v>
      </c>
      <c r="F25" s="106" t="s">
        <v>63</v>
      </c>
      <c r="G25" s="134">
        <v>9</v>
      </c>
      <c r="H25" s="110">
        <f t="shared" si="0"/>
        <v>54</v>
      </c>
      <c r="I25" s="110"/>
      <c r="J25" s="110">
        <f t="shared" si="1"/>
        <v>0</v>
      </c>
      <c r="K25" s="110">
        <v>11</v>
      </c>
      <c r="L25" s="110">
        <f t="shared" si="2"/>
        <v>26</v>
      </c>
      <c r="M25" s="111"/>
      <c r="N25" s="110">
        <f t="shared" si="22"/>
        <v>0</v>
      </c>
      <c r="O25" s="111">
        <v>3</v>
      </c>
      <c r="P25" s="111">
        <f t="shared" si="23"/>
        <v>6</v>
      </c>
      <c r="Q25" s="111"/>
      <c r="R25" s="111">
        <f t="shared" si="5"/>
        <v>0</v>
      </c>
      <c r="S25" s="112">
        <f t="shared" si="6"/>
        <v>86</v>
      </c>
      <c r="T25" s="113"/>
      <c r="U25" s="110">
        <f t="shared" si="7"/>
        <v>0</v>
      </c>
      <c r="V25" s="110"/>
      <c r="W25" s="110">
        <f t="shared" si="8"/>
        <v>0</v>
      </c>
      <c r="X25" s="110">
        <v>2</v>
      </c>
      <c r="Y25" s="110">
        <f t="shared" si="9"/>
        <v>6</v>
      </c>
      <c r="Z25" s="110"/>
      <c r="AA25" s="110">
        <f t="shared" si="10"/>
        <v>0</v>
      </c>
      <c r="AB25" s="112">
        <f t="shared" si="11"/>
        <v>6</v>
      </c>
      <c r="AC25" s="113"/>
      <c r="AD25" s="110"/>
      <c r="AE25" s="112"/>
      <c r="AF25" s="113">
        <v>1</v>
      </c>
      <c r="AG25" s="110">
        <f t="shared" si="12"/>
        <v>12</v>
      </c>
      <c r="AH25" s="110"/>
      <c r="AI25" s="110">
        <f t="shared" si="13"/>
        <v>0</v>
      </c>
      <c r="AJ25" s="110">
        <v>1</v>
      </c>
      <c r="AK25" s="110">
        <f t="shared" si="14"/>
        <v>3</v>
      </c>
      <c r="AL25" s="110"/>
      <c r="AM25" s="110">
        <f t="shared" si="15"/>
        <v>0</v>
      </c>
      <c r="AN25" s="110"/>
      <c r="AO25" s="110">
        <f t="shared" si="16"/>
        <v>0</v>
      </c>
      <c r="AP25" s="110"/>
      <c r="AQ25" s="110">
        <f t="shared" si="17"/>
        <v>0</v>
      </c>
      <c r="AR25" s="110"/>
      <c r="AS25" s="110">
        <f t="shared" si="18"/>
        <v>0</v>
      </c>
      <c r="AT25" s="110">
        <f t="shared" si="19"/>
        <v>3</v>
      </c>
      <c r="AU25" s="112">
        <f t="shared" si="20"/>
        <v>15</v>
      </c>
      <c r="AV25" s="149">
        <f t="shared" si="21"/>
        <v>107</v>
      </c>
    </row>
    <row r="26" spans="1:48" s="88" customFormat="1" ht="13.2">
      <c r="A26" s="113">
        <v>22</v>
      </c>
      <c r="B26" s="106" t="s">
        <v>128</v>
      </c>
      <c r="C26" s="107">
        <v>21242</v>
      </c>
      <c r="D26" s="132" t="s">
        <v>63</v>
      </c>
      <c r="E26" s="148" t="s">
        <v>29</v>
      </c>
      <c r="F26" s="106" t="s">
        <v>63</v>
      </c>
      <c r="G26" s="134">
        <v>7</v>
      </c>
      <c r="H26" s="110">
        <f t="shared" si="0"/>
        <v>42</v>
      </c>
      <c r="I26" s="110"/>
      <c r="J26" s="110">
        <f t="shared" si="1"/>
        <v>0</v>
      </c>
      <c r="K26" s="110">
        <v>18</v>
      </c>
      <c r="L26" s="110">
        <f t="shared" si="2"/>
        <v>40</v>
      </c>
      <c r="M26" s="111"/>
      <c r="N26" s="110">
        <f t="shared" si="22"/>
        <v>0</v>
      </c>
      <c r="O26" s="111">
        <v>5</v>
      </c>
      <c r="P26" s="111">
        <f t="shared" si="23"/>
        <v>10</v>
      </c>
      <c r="Q26" s="111"/>
      <c r="R26" s="111">
        <f t="shared" si="5"/>
        <v>0</v>
      </c>
      <c r="S26" s="112">
        <f t="shared" si="6"/>
        <v>92</v>
      </c>
      <c r="T26" s="113"/>
      <c r="U26" s="110">
        <f t="shared" si="7"/>
        <v>0</v>
      </c>
      <c r="V26" s="110"/>
      <c r="W26" s="110">
        <f t="shared" si="8"/>
        <v>0</v>
      </c>
      <c r="X26" s="110"/>
      <c r="Y26" s="110">
        <f t="shared" si="9"/>
        <v>0</v>
      </c>
      <c r="Z26" s="110"/>
      <c r="AA26" s="110">
        <f t="shared" si="10"/>
        <v>0</v>
      </c>
      <c r="AB26" s="112">
        <f t="shared" si="11"/>
        <v>0</v>
      </c>
      <c r="AC26" s="113"/>
      <c r="AD26" s="110"/>
      <c r="AE26" s="112"/>
      <c r="AF26" s="113">
        <v>1</v>
      </c>
      <c r="AG26" s="110">
        <f t="shared" si="12"/>
        <v>12</v>
      </c>
      <c r="AH26" s="110"/>
      <c r="AI26" s="110">
        <f t="shared" si="13"/>
        <v>0</v>
      </c>
      <c r="AJ26" s="110"/>
      <c r="AK26" s="110">
        <f t="shared" si="14"/>
        <v>0</v>
      </c>
      <c r="AL26" s="110"/>
      <c r="AM26" s="110">
        <f t="shared" si="15"/>
        <v>0</v>
      </c>
      <c r="AN26" s="110"/>
      <c r="AO26" s="110">
        <f t="shared" si="16"/>
        <v>0</v>
      </c>
      <c r="AP26" s="110"/>
      <c r="AQ26" s="110">
        <f t="shared" si="17"/>
        <v>0</v>
      </c>
      <c r="AR26" s="110"/>
      <c r="AS26" s="110">
        <f t="shared" si="18"/>
        <v>0</v>
      </c>
      <c r="AT26" s="110">
        <f t="shared" si="19"/>
        <v>0</v>
      </c>
      <c r="AU26" s="112">
        <f t="shared" si="20"/>
        <v>12</v>
      </c>
      <c r="AV26" s="149">
        <f t="shared" si="21"/>
        <v>104</v>
      </c>
    </row>
    <row r="27" spans="1:48" s="88" customFormat="1" ht="13.2">
      <c r="A27" s="113">
        <v>23</v>
      </c>
      <c r="B27" s="106" t="s">
        <v>124</v>
      </c>
      <c r="C27" s="107">
        <v>19716</v>
      </c>
      <c r="D27" s="132" t="s">
        <v>63</v>
      </c>
      <c r="E27" s="148" t="s">
        <v>29</v>
      </c>
      <c r="F27" s="106" t="s">
        <v>63</v>
      </c>
      <c r="G27" s="134">
        <v>7</v>
      </c>
      <c r="H27" s="110">
        <f t="shared" si="0"/>
        <v>42</v>
      </c>
      <c r="I27" s="110"/>
      <c r="J27" s="110">
        <f t="shared" si="1"/>
        <v>0</v>
      </c>
      <c r="K27" s="110">
        <v>18</v>
      </c>
      <c r="L27" s="110">
        <f t="shared" si="2"/>
        <v>40</v>
      </c>
      <c r="M27" s="111"/>
      <c r="N27" s="110">
        <f t="shared" si="22"/>
        <v>0</v>
      </c>
      <c r="O27" s="111">
        <v>3</v>
      </c>
      <c r="P27" s="111">
        <f t="shared" si="23"/>
        <v>6</v>
      </c>
      <c r="Q27" s="111"/>
      <c r="R27" s="111">
        <f t="shared" si="5"/>
        <v>0</v>
      </c>
      <c r="S27" s="112">
        <f t="shared" si="6"/>
        <v>88</v>
      </c>
      <c r="T27" s="113"/>
      <c r="U27" s="110">
        <f t="shared" si="7"/>
        <v>0</v>
      </c>
      <c r="V27" s="110"/>
      <c r="W27" s="110">
        <f t="shared" si="8"/>
        <v>0</v>
      </c>
      <c r="X27" s="110"/>
      <c r="Y27" s="110">
        <f t="shared" si="9"/>
        <v>0</v>
      </c>
      <c r="Z27" s="110"/>
      <c r="AA27" s="110">
        <f t="shared" si="10"/>
        <v>0</v>
      </c>
      <c r="AB27" s="112">
        <f t="shared" si="11"/>
        <v>0</v>
      </c>
      <c r="AC27" s="113"/>
      <c r="AD27" s="110"/>
      <c r="AE27" s="112"/>
      <c r="AF27" s="113">
        <v>1</v>
      </c>
      <c r="AG27" s="110">
        <f t="shared" si="12"/>
        <v>12</v>
      </c>
      <c r="AH27" s="110"/>
      <c r="AI27" s="110">
        <f t="shared" si="13"/>
        <v>0</v>
      </c>
      <c r="AJ27" s="110">
        <v>1</v>
      </c>
      <c r="AK27" s="110">
        <f t="shared" si="14"/>
        <v>3</v>
      </c>
      <c r="AL27" s="110"/>
      <c r="AM27" s="110">
        <f t="shared" si="15"/>
        <v>0</v>
      </c>
      <c r="AN27" s="110"/>
      <c r="AO27" s="110">
        <f t="shared" si="16"/>
        <v>0</v>
      </c>
      <c r="AP27" s="110"/>
      <c r="AQ27" s="110">
        <f t="shared" si="17"/>
        <v>0</v>
      </c>
      <c r="AR27" s="110"/>
      <c r="AS27" s="110">
        <f t="shared" si="18"/>
        <v>0</v>
      </c>
      <c r="AT27" s="110">
        <f t="shared" si="19"/>
        <v>3</v>
      </c>
      <c r="AU27" s="112">
        <f t="shared" si="20"/>
        <v>15</v>
      </c>
      <c r="AV27" s="149">
        <f t="shared" si="21"/>
        <v>103</v>
      </c>
    </row>
    <row r="28" spans="1:48" s="88" customFormat="1" ht="13.2">
      <c r="A28" s="113">
        <v>24</v>
      </c>
      <c r="B28" s="106" t="s">
        <v>119</v>
      </c>
      <c r="C28" s="107">
        <v>22262</v>
      </c>
      <c r="D28" s="132" t="s">
        <v>120</v>
      </c>
      <c r="E28" s="148" t="s">
        <v>29</v>
      </c>
      <c r="F28" s="106" t="s">
        <v>63</v>
      </c>
      <c r="G28" s="134">
        <v>7</v>
      </c>
      <c r="H28" s="110">
        <f t="shared" si="0"/>
        <v>42</v>
      </c>
      <c r="I28" s="110"/>
      <c r="J28" s="110">
        <f t="shared" si="1"/>
        <v>0</v>
      </c>
      <c r="K28" s="110">
        <v>17</v>
      </c>
      <c r="L28" s="110">
        <f t="shared" si="2"/>
        <v>38</v>
      </c>
      <c r="M28" s="111"/>
      <c r="N28" s="110">
        <f t="shared" si="22"/>
        <v>0</v>
      </c>
      <c r="O28" s="111">
        <v>5</v>
      </c>
      <c r="P28" s="111">
        <f t="shared" si="23"/>
        <v>10</v>
      </c>
      <c r="Q28" s="111"/>
      <c r="R28" s="111">
        <f t="shared" si="5"/>
        <v>0</v>
      </c>
      <c r="S28" s="112">
        <f t="shared" si="6"/>
        <v>90</v>
      </c>
      <c r="T28" s="113"/>
      <c r="U28" s="110">
        <f t="shared" si="7"/>
        <v>0</v>
      </c>
      <c r="V28" s="110"/>
      <c r="W28" s="110">
        <f t="shared" si="8"/>
        <v>0</v>
      </c>
      <c r="X28" s="110"/>
      <c r="Y28" s="110">
        <f t="shared" si="9"/>
        <v>0</v>
      </c>
      <c r="Z28" s="110"/>
      <c r="AA28" s="110">
        <f t="shared" si="10"/>
        <v>0</v>
      </c>
      <c r="AB28" s="112">
        <f t="shared" si="11"/>
        <v>0</v>
      </c>
      <c r="AC28" s="113"/>
      <c r="AD28" s="110"/>
      <c r="AE28" s="112"/>
      <c r="AF28" s="113">
        <v>1</v>
      </c>
      <c r="AG28" s="110">
        <f t="shared" si="12"/>
        <v>12</v>
      </c>
      <c r="AH28" s="110"/>
      <c r="AI28" s="110">
        <f t="shared" si="13"/>
        <v>0</v>
      </c>
      <c r="AJ28" s="110"/>
      <c r="AK28" s="110">
        <f t="shared" si="14"/>
        <v>0</v>
      </c>
      <c r="AL28" s="110"/>
      <c r="AM28" s="110">
        <f t="shared" si="15"/>
        <v>0</v>
      </c>
      <c r="AN28" s="110"/>
      <c r="AO28" s="110">
        <f t="shared" si="16"/>
        <v>0</v>
      </c>
      <c r="AP28" s="110"/>
      <c r="AQ28" s="110">
        <f t="shared" si="17"/>
        <v>0</v>
      </c>
      <c r="AR28" s="110"/>
      <c r="AS28" s="110">
        <f t="shared" si="18"/>
        <v>0</v>
      </c>
      <c r="AT28" s="110">
        <f t="shared" si="19"/>
        <v>0</v>
      </c>
      <c r="AU28" s="112">
        <f t="shared" si="20"/>
        <v>12</v>
      </c>
      <c r="AV28" s="149">
        <f t="shared" si="21"/>
        <v>102</v>
      </c>
    </row>
    <row r="29" spans="1:48" s="88" customFormat="1" ht="13.2">
      <c r="A29" s="113">
        <v>25</v>
      </c>
      <c r="B29" s="106" t="s">
        <v>112</v>
      </c>
      <c r="C29" s="107">
        <v>24223</v>
      </c>
      <c r="D29" s="132" t="s">
        <v>113</v>
      </c>
      <c r="E29" s="148" t="s">
        <v>29</v>
      </c>
      <c r="F29" s="106" t="s">
        <v>63</v>
      </c>
      <c r="G29" s="134">
        <v>7</v>
      </c>
      <c r="H29" s="110">
        <f t="shared" si="0"/>
        <v>42</v>
      </c>
      <c r="I29" s="110"/>
      <c r="J29" s="110">
        <f t="shared" si="1"/>
        <v>0</v>
      </c>
      <c r="K29" s="110">
        <v>17</v>
      </c>
      <c r="L29" s="110">
        <f t="shared" si="2"/>
        <v>38</v>
      </c>
      <c r="M29" s="111"/>
      <c r="N29" s="110">
        <f t="shared" si="22"/>
        <v>0</v>
      </c>
      <c r="O29" s="111">
        <v>5</v>
      </c>
      <c r="P29" s="111">
        <f t="shared" si="23"/>
        <v>10</v>
      </c>
      <c r="Q29" s="111"/>
      <c r="R29" s="111">
        <f t="shared" si="5"/>
        <v>0</v>
      </c>
      <c r="S29" s="112">
        <f t="shared" si="6"/>
        <v>90</v>
      </c>
      <c r="T29" s="113"/>
      <c r="U29" s="110">
        <f t="shared" si="7"/>
        <v>0</v>
      </c>
      <c r="V29" s="110"/>
      <c r="W29" s="110">
        <f t="shared" si="8"/>
        <v>0</v>
      </c>
      <c r="X29" s="110"/>
      <c r="Y29" s="110">
        <f t="shared" si="9"/>
        <v>0</v>
      </c>
      <c r="Z29" s="110"/>
      <c r="AA29" s="110">
        <f t="shared" si="10"/>
        <v>0</v>
      </c>
      <c r="AB29" s="112">
        <f t="shared" si="11"/>
        <v>0</v>
      </c>
      <c r="AC29" s="113"/>
      <c r="AD29" s="110"/>
      <c r="AE29" s="112"/>
      <c r="AF29" s="113">
        <v>1</v>
      </c>
      <c r="AG29" s="110">
        <f t="shared" si="12"/>
        <v>12</v>
      </c>
      <c r="AH29" s="110"/>
      <c r="AI29" s="110">
        <f t="shared" si="13"/>
        <v>0</v>
      </c>
      <c r="AJ29" s="110"/>
      <c r="AK29" s="110">
        <f t="shared" si="14"/>
        <v>0</v>
      </c>
      <c r="AL29" s="110"/>
      <c r="AM29" s="110">
        <f t="shared" si="15"/>
        <v>0</v>
      </c>
      <c r="AN29" s="110"/>
      <c r="AO29" s="110">
        <f t="shared" si="16"/>
        <v>0</v>
      </c>
      <c r="AP29" s="110"/>
      <c r="AQ29" s="110">
        <f t="shared" si="17"/>
        <v>0</v>
      </c>
      <c r="AR29" s="110"/>
      <c r="AS29" s="110">
        <f t="shared" si="18"/>
        <v>0</v>
      </c>
      <c r="AT29" s="110">
        <f t="shared" si="19"/>
        <v>0</v>
      </c>
      <c r="AU29" s="112">
        <f t="shared" si="20"/>
        <v>12</v>
      </c>
      <c r="AV29" s="149">
        <f t="shared" si="21"/>
        <v>102</v>
      </c>
    </row>
    <row r="30" spans="1:48" s="88" customFormat="1" ht="13.2">
      <c r="A30" s="113">
        <v>26</v>
      </c>
      <c r="B30" s="106" t="s">
        <v>107</v>
      </c>
      <c r="C30" s="107">
        <v>19637</v>
      </c>
      <c r="D30" s="132" t="s">
        <v>63</v>
      </c>
      <c r="E30" s="148" t="s">
        <v>29</v>
      </c>
      <c r="F30" s="106" t="s">
        <v>63</v>
      </c>
      <c r="G30" s="134">
        <v>7</v>
      </c>
      <c r="H30" s="110">
        <f t="shared" si="0"/>
        <v>42</v>
      </c>
      <c r="I30" s="110"/>
      <c r="J30" s="110">
        <f t="shared" si="1"/>
        <v>0</v>
      </c>
      <c r="K30" s="110">
        <v>18</v>
      </c>
      <c r="L30" s="110">
        <f t="shared" si="2"/>
        <v>40</v>
      </c>
      <c r="M30" s="111"/>
      <c r="N30" s="110">
        <f t="shared" si="22"/>
        <v>0</v>
      </c>
      <c r="O30" s="111">
        <v>2</v>
      </c>
      <c r="P30" s="111">
        <f t="shared" si="23"/>
        <v>4</v>
      </c>
      <c r="Q30" s="111"/>
      <c r="R30" s="111">
        <f t="shared" si="5"/>
        <v>0</v>
      </c>
      <c r="S30" s="112">
        <f t="shared" si="6"/>
        <v>86</v>
      </c>
      <c r="T30" s="113"/>
      <c r="U30" s="110">
        <f t="shared" si="7"/>
        <v>0</v>
      </c>
      <c r="V30" s="110"/>
      <c r="W30" s="110">
        <f t="shared" si="8"/>
        <v>0</v>
      </c>
      <c r="X30" s="110"/>
      <c r="Y30" s="110">
        <f t="shared" si="9"/>
        <v>0</v>
      </c>
      <c r="Z30" s="110"/>
      <c r="AA30" s="110">
        <f t="shared" si="10"/>
        <v>0</v>
      </c>
      <c r="AB30" s="112">
        <f t="shared" si="11"/>
        <v>0</v>
      </c>
      <c r="AC30" s="113"/>
      <c r="AD30" s="110"/>
      <c r="AE30" s="112"/>
      <c r="AF30" s="113">
        <v>1</v>
      </c>
      <c r="AG30" s="110">
        <f t="shared" si="12"/>
        <v>12</v>
      </c>
      <c r="AH30" s="110"/>
      <c r="AI30" s="110">
        <f t="shared" si="13"/>
        <v>0</v>
      </c>
      <c r="AJ30" s="110">
        <v>1</v>
      </c>
      <c r="AK30" s="110">
        <f t="shared" si="14"/>
        <v>3</v>
      </c>
      <c r="AL30" s="110"/>
      <c r="AM30" s="110">
        <f t="shared" si="15"/>
        <v>0</v>
      </c>
      <c r="AN30" s="110"/>
      <c r="AO30" s="110">
        <f t="shared" si="16"/>
        <v>0</v>
      </c>
      <c r="AP30" s="110"/>
      <c r="AQ30" s="110">
        <f t="shared" si="17"/>
        <v>0</v>
      </c>
      <c r="AR30" s="110"/>
      <c r="AS30" s="110">
        <f t="shared" si="18"/>
        <v>0</v>
      </c>
      <c r="AT30" s="110">
        <f t="shared" si="19"/>
        <v>3</v>
      </c>
      <c r="AU30" s="112">
        <f t="shared" si="20"/>
        <v>15</v>
      </c>
      <c r="AV30" s="149">
        <f t="shared" si="21"/>
        <v>101</v>
      </c>
    </row>
    <row r="31" spans="1:48" s="88" customFormat="1" ht="13.2">
      <c r="A31" s="113">
        <v>27</v>
      </c>
      <c r="B31" s="106" t="s">
        <v>299</v>
      </c>
      <c r="C31" s="107">
        <v>20869</v>
      </c>
      <c r="D31" s="132" t="s">
        <v>63</v>
      </c>
      <c r="E31" s="148" t="s">
        <v>29</v>
      </c>
      <c r="F31" s="106" t="s">
        <v>63</v>
      </c>
      <c r="G31" s="134">
        <v>8</v>
      </c>
      <c r="H31" s="110">
        <f t="shared" si="0"/>
        <v>48</v>
      </c>
      <c r="I31" s="110"/>
      <c r="J31" s="110">
        <f t="shared" si="1"/>
        <v>0</v>
      </c>
      <c r="K31" s="110">
        <v>13</v>
      </c>
      <c r="L31" s="110">
        <f t="shared" si="2"/>
        <v>30</v>
      </c>
      <c r="M31" s="111"/>
      <c r="N31" s="110">
        <f t="shared" si="22"/>
        <v>0</v>
      </c>
      <c r="O31" s="111">
        <v>4</v>
      </c>
      <c r="P31" s="111">
        <f t="shared" si="23"/>
        <v>8</v>
      </c>
      <c r="Q31" s="111"/>
      <c r="R31" s="111">
        <f t="shared" si="5"/>
        <v>0</v>
      </c>
      <c r="S31" s="112">
        <f t="shared" si="6"/>
        <v>86</v>
      </c>
      <c r="T31" s="113"/>
      <c r="U31" s="110">
        <f t="shared" si="7"/>
        <v>0</v>
      </c>
      <c r="V31" s="110"/>
      <c r="W31" s="110">
        <f t="shared" si="8"/>
        <v>0</v>
      </c>
      <c r="X31" s="110"/>
      <c r="Y31" s="110">
        <f t="shared" si="9"/>
        <v>0</v>
      </c>
      <c r="Z31" s="110"/>
      <c r="AA31" s="110">
        <f t="shared" si="10"/>
        <v>0</v>
      </c>
      <c r="AB31" s="112">
        <f t="shared" si="11"/>
        <v>0</v>
      </c>
      <c r="AC31" s="113"/>
      <c r="AD31" s="110"/>
      <c r="AE31" s="112"/>
      <c r="AF31" s="113">
        <v>1</v>
      </c>
      <c r="AG31" s="110">
        <f t="shared" si="12"/>
        <v>12</v>
      </c>
      <c r="AH31" s="110"/>
      <c r="AI31" s="110">
        <f t="shared" si="13"/>
        <v>0</v>
      </c>
      <c r="AJ31" s="110">
        <v>1</v>
      </c>
      <c r="AK31" s="110">
        <f t="shared" si="14"/>
        <v>3</v>
      </c>
      <c r="AL31" s="110"/>
      <c r="AM31" s="110">
        <f t="shared" si="15"/>
        <v>0</v>
      </c>
      <c r="AN31" s="110"/>
      <c r="AO31" s="110">
        <f t="shared" si="16"/>
        <v>0</v>
      </c>
      <c r="AP31" s="110"/>
      <c r="AQ31" s="110">
        <f t="shared" si="17"/>
        <v>0</v>
      </c>
      <c r="AR31" s="110"/>
      <c r="AS31" s="110">
        <f t="shared" si="18"/>
        <v>0</v>
      </c>
      <c r="AT31" s="110">
        <f t="shared" si="19"/>
        <v>3</v>
      </c>
      <c r="AU31" s="112">
        <f t="shared" si="20"/>
        <v>15</v>
      </c>
      <c r="AV31" s="149">
        <f t="shared" si="21"/>
        <v>101</v>
      </c>
    </row>
    <row r="32" spans="1:48" s="88" customFormat="1" ht="13.2">
      <c r="A32" s="113">
        <v>28</v>
      </c>
      <c r="B32" s="106" t="s">
        <v>110</v>
      </c>
      <c r="C32" s="107">
        <v>21946</v>
      </c>
      <c r="D32" s="132" t="s">
        <v>67</v>
      </c>
      <c r="E32" s="148" t="s">
        <v>29</v>
      </c>
      <c r="F32" s="106" t="s">
        <v>63</v>
      </c>
      <c r="G32" s="134">
        <v>6</v>
      </c>
      <c r="H32" s="110">
        <f t="shared" si="0"/>
        <v>36</v>
      </c>
      <c r="I32" s="110"/>
      <c r="J32" s="110">
        <f t="shared" si="1"/>
        <v>0</v>
      </c>
      <c r="K32" s="110">
        <v>14</v>
      </c>
      <c r="L32" s="110">
        <f t="shared" si="2"/>
        <v>32</v>
      </c>
      <c r="M32" s="111"/>
      <c r="N32" s="110">
        <f t="shared" si="22"/>
        <v>0</v>
      </c>
      <c r="O32" s="111">
        <v>4</v>
      </c>
      <c r="P32" s="111">
        <f t="shared" si="23"/>
        <v>8</v>
      </c>
      <c r="Q32" s="111"/>
      <c r="R32" s="111">
        <f t="shared" si="5"/>
        <v>0</v>
      </c>
      <c r="S32" s="112">
        <f t="shared" si="6"/>
        <v>76</v>
      </c>
      <c r="T32" s="113"/>
      <c r="U32" s="110">
        <f t="shared" si="7"/>
        <v>0</v>
      </c>
      <c r="V32" s="110"/>
      <c r="W32" s="110">
        <f t="shared" si="8"/>
        <v>0</v>
      </c>
      <c r="X32" s="110">
        <v>2</v>
      </c>
      <c r="Y32" s="110">
        <f t="shared" si="9"/>
        <v>6</v>
      </c>
      <c r="Z32" s="110"/>
      <c r="AA32" s="110">
        <f t="shared" si="10"/>
        <v>0</v>
      </c>
      <c r="AB32" s="112">
        <f t="shared" si="11"/>
        <v>6</v>
      </c>
      <c r="AC32" s="113"/>
      <c r="AD32" s="110"/>
      <c r="AE32" s="112"/>
      <c r="AF32" s="113">
        <v>1</v>
      </c>
      <c r="AG32" s="110">
        <f t="shared" si="12"/>
        <v>12</v>
      </c>
      <c r="AH32" s="110"/>
      <c r="AI32" s="110">
        <f t="shared" si="13"/>
        <v>0</v>
      </c>
      <c r="AJ32" s="110">
        <v>1</v>
      </c>
      <c r="AK32" s="110">
        <f t="shared" si="14"/>
        <v>3</v>
      </c>
      <c r="AL32" s="110">
        <v>1</v>
      </c>
      <c r="AM32" s="110">
        <f t="shared" si="15"/>
        <v>1</v>
      </c>
      <c r="AN32" s="110"/>
      <c r="AO32" s="110">
        <f t="shared" si="16"/>
        <v>0</v>
      </c>
      <c r="AP32" s="110"/>
      <c r="AQ32" s="110">
        <f t="shared" si="17"/>
        <v>0</v>
      </c>
      <c r="AR32" s="110"/>
      <c r="AS32" s="110">
        <f t="shared" si="18"/>
        <v>0</v>
      </c>
      <c r="AT32" s="110">
        <f t="shared" si="19"/>
        <v>4</v>
      </c>
      <c r="AU32" s="112">
        <f t="shared" si="20"/>
        <v>16</v>
      </c>
      <c r="AV32" s="149">
        <f t="shared" si="21"/>
        <v>98</v>
      </c>
    </row>
    <row r="33" spans="1:48" s="88" customFormat="1" ht="13.2">
      <c r="A33" s="113">
        <v>29</v>
      </c>
      <c r="B33" s="106" t="s">
        <v>122</v>
      </c>
      <c r="C33" s="107">
        <v>21767</v>
      </c>
      <c r="D33" s="106" t="s">
        <v>63</v>
      </c>
      <c r="E33" s="106" t="s">
        <v>29</v>
      </c>
      <c r="F33" s="106" t="s">
        <v>63</v>
      </c>
      <c r="G33" s="134">
        <v>5</v>
      </c>
      <c r="H33" s="110">
        <f t="shared" si="0"/>
        <v>30</v>
      </c>
      <c r="I33" s="110"/>
      <c r="J33" s="110">
        <f t="shared" si="1"/>
        <v>0</v>
      </c>
      <c r="K33" s="110">
        <v>19</v>
      </c>
      <c r="L33" s="110">
        <f t="shared" si="2"/>
        <v>42</v>
      </c>
      <c r="M33" s="110"/>
      <c r="N33" s="110">
        <f t="shared" si="22"/>
        <v>0</v>
      </c>
      <c r="O33" s="110">
        <v>3</v>
      </c>
      <c r="P33" s="111">
        <f t="shared" si="23"/>
        <v>6</v>
      </c>
      <c r="Q33" s="111"/>
      <c r="R33" s="111">
        <f t="shared" si="5"/>
        <v>0</v>
      </c>
      <c r="S33" s="112">
        <f t="shared" si="6"/>
        <v>78</v>
      </c>
      <c r="T33" s="110"/>
      <c r="U33" s="110">
        <f t="shared" si="7"/>
        <v>0</v>
      </c>
      <c r="V33" s="110"/>
      <c r="W33" s="110">
        <f t="shared" si="8"/>
        <v>0</v>
      </c>
      <c r="X33" s="110"/>
      <c r="Y33" s="110">
        <f t="shared" si="9"/>
        <v>0</v>
      </c>
      <c r="Z33" s="110"/>
      <c r="AA33" s="110">
        <f t="shared" si="10"/>
        <v>0</v>
      </c>
      <c r="AB33" s="110">
        <f t="shared" si="11"/>
        <v>0</v>
      </c>
      <c r="AC33" s="110"/>
      <c r="AD33" s="110"/>
      <c r="AE33" s="110"/>
      <c r="AF33" s="110">
        <v>1</v>
      </c>
      <c r="AG33" s="110">
        <f t="shared" si="12"/>
        <v>12</v>
      </c>
      <c r="AH33" s="110"/>
      <c r="AI33" s="110">
        <f t="shared" si="13"/>
        <v>0</v>
      </c>
      <c r="AJ33" s="110">
        <v>1</v>
      </c>
      <c r="AK33" s="110">
        <f t="shared" si="14"/>
        <v>3</v>
      </c>
      <c r="AL33" s="110"/>
      <c r="AM33" s="110">
        <f t="shared" si="15"/>
        <v>0</v>
      </c>
      <c r="AN33" s="110"/>
      <c r="AO33" s="110">
        <f t="shared" si="16"/>
        <v>0</v>
      </c>
      <c r="AP33" s="110"/>
      <c r="AQ33" s="110">
        <f t="shared" si="17"/>
        <v>0</v>
      </c>
      <c r="AR33" s="110"/>
      <c r="AS33" s="110">
        <f t="shared" si="18"/>
        <v>0</v>
      </c>
      <c r="AT33" s="110">
        <f t="shared" si="19"/>
        <v>3</v>
      </c>
      <c r="AU33" s="110">
        <f t="shared" si="20"/>
        <v>15</v>
      </c>
      <c r="AV33" s="110">
        <f t="shared" si="21"/>
        <v>93</v>
      </c>
    </row>
    <row r="34" spans="1:48" s="88" customFormat="1" thickBot="1">
      <c r="A34" s="113">
        <v>30</v>
      </c>
      <c r="B34" s="115" t="s">
        <v>130</v>
      </c>
      <c r="C34" s="116">
        <v>24090</v>
      </c>
      <c r="D34" s="115" t="s">
        <v>63</v>
      </c>
      <c r="E34" s="115" t="s">
        <v>29</v>
      </c>
      <c r="F34" s="115" t="s">
        <v>63</v>
      </c>
      <c r="G34" s="134">
        <v>7</v>
      </c>
      <c r="H34" s="119">
        <f t="shared" si="0"/>
        <v>42</v>
      </c>
      <c r="I34" s="119"/>
      <c r="J34" s="119">
        <f t="shared" si="1"/>
        <v>0</v>
      </c>
      <c r="K34" s="119">
        <v>14</v>
      </c>
      <c r="L34" s="119">
        <f t="shared" si="2"/>
        <v>32</v>
      </c>
      <c r="M34" s="119"/>
      <c r="N34" s="119">
        <f t="shared" si="22"/>
        <v>0</v>
      </c>
      <c r="O34" s="111"/>
      <c r="P34" s="120">
        <f t="shared" si="23"/>
        <v>0</v>
      </c>
      <c r="Q34" s="120"/>
      <c r="R34" s="120">
        <f t="shared" si="5"/>
        <v>0</v>
      </c>
      <c r="S34" s="121">
        <f t="shared" si="6"/>
        <v>74</v>
      </c>
      <c r="T34" s="119"/>
      <c r="U34" s="119">
        <f t="shared" si="7"/>
        <v>0</v>
      </c>
      <c r="V34" s="119"/>
      <c r="W34" s="119">
        <f t="shared" si="8"/>
        <v>0</v>
      </c>
      <c r="X34" s="119">
        <v>1</v>
      </c>
      <c r="Y34" s="119">
        <f t="shared" si="9"/>
        <v>3</v>
      </c>
      <c r="Z34" s="119"/>
      <c r="AA34" s="119">
        <f t="shared" si="10"/>
        <v>0</v>
      </c>
      <c r="AB34" s="119">
        <f t="shared" si="11"/>
        <v>3</v>
      </c>
      <c r="AC34" s="119"/>
      <c r="AD34" s="119"/>
      <c r="AE34" s="119"/>
      <c r="AF34" s="119">
        <v>1</v>
      </c>
      <c r="AG34" s="119">
        <f t="shared" si="12"/>
        <v>12</v>
      </c>
      <c r="AH34" s="119"/>
      <c r="AI34" s="119">
        <f t="shared" si="13"/>
        <v>0</v>
      </c>
      <c r="AJ34" s="119"/>
      <c r="AK34" s="119">
        <f t="shared" si="14"/>
        <v>0</v>
      </c>
      <c r="AL34" s="119"/>
      <c r="AM34" s="119">
        <f t="shared" si="15"/>
        <v>0</v>
      </c>
      <c r="AN34" s="119"/>
      <c r="AO34" s="119">
        <f t="shared" si="16"/>
        <v>0</v>
      </c>
      <c r="AP34" s="119"/>
      <c r="AQ34" s="119">
        <f t="shared" si="17"/>
        <v>0</v>
      </c>
      <c r="AR34" s="119"/>
      <c r="AS34" s="119">
        <f t="shared" si="18"/>
        <v>0</v>
      </c>
      <c r="AT34" s="119">
        <f t="shared" si="19"/>
        <v>0</v>
      </c>
      <c r="AU34" s="119">
        <f t="shared" si="20"/>
        <v>12</v>
      </c>
      <c r="AV34" s="119">
        <f t="shared" si="21"/>
        <v>89</v>
      </c>
    </row>
    <row r="35" spans="1:48">
      <c r="A35" s="42"/>
    </row>
  </sheetData>
  <mergeCells count="9">
    <mergeCell ref="A1:AV1"/>
    <mergeCell ref="AV3:AV4"/>
    <mergeCell ref="C4:D4"/>
    <mergeCell ref="G3:S3"/>
    <mergeCell ref="T3:AB3"/>
    <mergeCell ref="AC3:AE3"/>
    <mergeCell ref="AF3:AU3"/>
    <mergeCell ref="A2:AV2"/>
    <mergeCell ref="A3:D3"/>
  </mergeCells>
  <phoneticPr fontId="0" type="noConversion"/>
  <printOptions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V25"/>
  <sheetViews>
    <sheetView topLeftCell="A4" zoomScale="85" workbookViewId="0">
      <selection activeCell="B20" sqref="B20:AV23"/>
    </sheetView>
  </sheetViews>
  <sheetFormatPr defaultColWidth="9.109375" defaultRowHeight="13.8"/>
  <cols>
    <col min="1" max="1" width="4.44140625" style="1" customWidth="1"/>
    <col min="2" max="2" width="25" style="1" customWidth="1"/>
    <col min="3" max="3" width="11.109375" style="1" customWidth="1"/>
    <col min="4" max="4" width="4.109375" style="1" bestFit="1" customWidth="1"/>
    <col min="5" max="5" width="3.44140625" style="3" customWidth="1"/>
    <col min="6" max="6" width="11.109375" style="3" bestFit="1" customWidth="1"/>
    <col min="7" max="19" width="4.6640625" style="5" customWidth="1"/>
    <col min="20" max="20" width="7.10937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7" width="5" style="5" customWidth="1"/>
    <col min="48" max="48" width="5.109375" style="5" customWidth="1"/>
    <col min="49" max="16384" width="9.109375" style="1"/>
  </cols>
  <sheetData>
    <row r="1" spans="1:48" ht="22.8" thickBot="1">
      <c r="A1" s="225" t="s">
        <v>330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7"/>
    </row>
    <row r="2" spans="1:48" ht="35.25" customHeight="1" thickBot="1">
      <c r="A2" s="231" t="s">
        <v>284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20"/>
    </row>
    <row r="3" spans="1:48" ht="25.5" customHeight="1">
      <c r="A3" s="228" t="s">
        <v>340</v>
      </c>
      <c r="B3" s="229"/>
      <c r="C3" s="229"/>
      <c r="D3" s="230"/>
      <c r="E3" s="84"/>
      <c r="F3" s="84"/>
      <c r="G3" s="236" t="s">
        <v>6</v>
      </c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37"/>
      <c r="T3" s="238" t="s">
        <v>11</v>
      </c>
      <c r="U3" s="229"/>
      <c r="V3" s="229"/>
      <c r="W3" s="229"/>
      <c r="X3" s="229"/>
      <c r="Y3" s="229"/>
      <c r="Z3" s="229"/>
      <c r="AA3" s="229"/>
      <c r="AB3" s="237"/>
      <c r="AC3" s="239" t="s">
        <v>12</v>
      </c>
      <c r="AD3" s="240"/>
      <c r="AE3" s="241"/>
      <c r="AF3" s="239" t="s">
        <v>23</v>
      </c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2"/>
      <c r="AV3" s="232" t="s">
        <v>24</v>
      </c>
    </row>
    <row r="4" spans="1:48" ht="126.75" customHeight="1">
      <c r="A4" s="55"/>
      <c r="B4" s="44" t="s">
        <v>0</v>
      </c>
      <c r="C4" s="234" t="s">
        <v>1</v>
      </c>
      <c r="D4" s="235"/>
      <c r="E4" s="44"/>
      <c r="F4" s="44"/>
      <c r="G4" s="49" t="s">
        <v>2</v>
      </c>
      <c r="H4" s="49" t="s">
        <v>3</v>
      </c>
      <c r="I4" s="46" t="s">
        <v>337</v>
      </c>
      <c r="J4" s="46" t="s">
        <v>3</v>
      </c>
      <c r="K4" s="49" t="s">
        <v>4</v>
      </c>
      <c r="L4" s="49" t="s">
        <v>3</v>
      </c>
      <c r="M4" s="46" t="s">
        <v>338</v>
      </c>
      <c r="N4" s="46" t="s">
        <v>3</v>
      </c>
      <c r="O4" s="46" t="s">
        <v>344</v>
      </c>
      <c r="P4" s="45" t="s">
        <v>3</v>
      </c>
      <c r="Q4" s="45" t="s">
        <v>345</v>
      </c>
      <c r="R4" s="45" t="s">
        <v>3</v>
      </c>
      <c r="S4" s="47" t="s">
        <v>5</v>
      </c>
      <c r="T4" s="48" t="s">
        <v>31</v>
      </c>
      <c r="U4" s="49" t="s">
        <v>3</v>
      </c>
      <c r="V4" s="50" t="s">
        <v>7</v>
      </c>
      <c r="W4" s="49" t="s">
        <v>3</v>
      </c>
      <c r="X4" s="48" t="s">
        <v>13</v>
      </c>
      <c r="Y4" s="49" t="s">
        <v>3</v>
      </c>
      <c r="Z4" s="48" t="s">
        <v>14</v>
      </c>
      <c r="AA4" s="49" t="s">
        <v>3</v>
      </c>
      <c r="AB4" s="47" t="s">
        <v>5</v>
      </c>
      <c r="AC4" s="49" t="s">
        <v>8</v>
      </c>
      <c r="AD4" s="49" t="s">
        <v>9</v>
      </c>
      <c r="AE4" s="51" t="s">
        <v>10</v>
      </c>
      <c r="AF4" s="52" t="s">
        <v>15</v>
      </c>
      <c r="AG4" s="49" t="s">
        <v>3</v>
      </c>
      <c r="AH4" s="52" t="s">
        <v>16</v>
      </c>
      <c r="AI4" s="49" t="s">
        <v>3</v>
      </c>
      <c r="AJ4" s="52" t="s">
        <v>17</v>
      </c>
      <c r="AK4" s="49" t="s">
        <v>3</v>
      </c>
      <c r="AL4" s="52" t="s">
        <v>18</v>
      </c>
      <c r="AM4" s="49" t="s">
        <v>3</v>
      </c>
      <c r="AN4" s="52" t="s">
        <v>19</v>
      </c>
      <c r="AO4" s="49" t="s">
        <v>3</v>
      </c>
      <c r="AP4" s="52" t="s">
        <v>20</v>
      </c>
      <c r="AQ4" s="49" t="s">
        <v>3</v>
      </c>
      <c r="AR4" s="52" t="s">
        <v>21</v>
      </c>
      <c r="AS4" s="49" t="s">
        <v>3</v>
      </c>
      <c r="AT4" s="53" t="s">
        <v>25</v>
      </c>
      <c r="AU4" s="47" t="s">
        <v>22</v>
      </c>
      <c r="AV4" s="233"/>
    </row>
    <row r="5" spans="1:48" s="89" customFormat="1" ht="14.4">
      <c r="A5" s="113">
        <v>1</v>
      </c>
      <c r="B5" s="148" t="s">
        <v>83</v>
      </c>
      <c r="C5" s="107">
        <v>22351</v>
      </c>
      <c r="D5" s="132" t="s">
        <v>36</v>
      </c>
      <c r="E5" s="148" t="s">
        <v>29</v>
      </c>
      <c r="F5" s="106" t="s">
        <v>80</v>
      </c>
      <c r="G5" s="134">
        <v>9</v>
      </c>
      <c r="H5" s="110">
        <f t="shared" ref="H5:H25" si="0">G5*6</f>
        <v>54</v>
      </c>
      <c r="I5" s="110"/>
      <c r="J5" s="110">
        <f t="shared" ref="J5:J25" si="1">I5*6</f>
        <v>0</v>
      </c>
      <c r="K5" s="110">
        <v>19</v>
      </c>
      <c r="L5" s="110">
        <f t="shared" ref="L5:L25" si="2">IF(K5&gt;4,K5*2+4,K5*3)</f>
        <v>42</v>
      </c>
      <c r="M5" s="111">
        <v>3</v>
      </c>
      <c r="N5" s="110">
        <f t="shared" ref="N5:N25" si="3">IF(M5&gt;4,M5*2+4,M5*3)</f>
        <v>9</v>
      </c>
      <c r="O5" s="111">
        <v>5</v>
      </c>
      <c r="P5" s="111">
        <f t="shared" ref="P5:P25" si="4">O5*2</f>
        <v>10</v>
      </c>
      <c r="Q5" s="111"/>
      <c r="R5" s="111">
        <f t="shared" ref="R5:R25" si="5">Q5*1</f>
        <v>0</v>
      </c>
      <c r="S5" s="112">
        <f t="shared" ref="S5:S25" si="6">H5+J5+L5+N5+P5+R5</f>
        <v>115</v>
      </c>
      <c r="T5" s="113"/>
      <c r="U5" s="110">
        <f t="shared" ref="U5:U25" si="7">IF(T5=0,0,6)</f>
        <v>0</v>
      </c>
      <c r="V5" s="110"/>
      <c r="W5" s="110">
        <f t="shared" ref="W5:W25" si="8">V5*4</f>
        <v>0</v>
      </c>
      <c r="X5" s="110">
        <v>1</v>
      </c>
      <c r="Y5" s="110">
        <f t="shared" ref="Y5:Y25" si="9">X5*3</f>
        <v>3</v>
      </c>
      <c r="Z5" s="110"/>
      <c r="AA5" s="110">
        <f t="shared" ref="AA5:AA25" si="10">IF(Z5=0,0,6)</f>
        <v>0</v>
      </c>
      <c r="AB5" s="112">
        <f t="shared" ref="AB5:AB25" si="11">U5+W5+Y5+AA5</f>
        <v>3</v>
      </c>
      <c r="AC5" s="113"/>
      <c r="AD5" s="110"/>
      <c r="AE5" s="112"/>
      <c r="AF5" s="113">
        <v>1</v>
      </c>
      <c r="AG5" s="110">
        <f t="shared" ref="AG5:AG25" si="12">AF5*12</f>
        <v>12</v>
      </c>
      <c r="AH5" s="110"/>
      <c r="AI5" s="110">
        <f t="shared" ref="AI5:AI25" si="13">AH5*5</f>
        <v>0</v>
      </c>
      <c r="AJ5" s="110">
        <v>1</v>
      </c>
      <c r="AK5" s="110">
        <f t="shared" ref="AK5:AK25" si="14">AJ5*3</f>
        <v>3</v>
      </c>
      <c r="AL5" s="110"/>
      <c r="AM5" s="110">
        <f t="shared" ref="AM5:AM25" si="15">AL5*1</f>
        <v>0</v>
      </c>
      <c r="AN5" s="110"/>
      <c r="AO5" s="110">
        <f t="shared" ref="AO5:AO25" si="16">AN5*5</f>
        <v>0</v>
      </c>
      <c r="AP5" s="110"/>
      <c r="AQ5" s="110">
        <f t="shared" ref="AQ5:AQ25" si="17">AP5*5</f>
        <v>0</v>
      </c>
      <c r="AR5" s="110"/>
      <c r="AS5" s="110">
        <f t="shared" ref="AS5:AS25" si="18">AR5*1</f>
        <v>0</v>
      </c>
      <c r="AT5" s="110">
        <f t="shared" ref="AT5:AT25" si="19">IF(AI5+AK5+AM5+AO5+AQ5+AS5&gt;10,10,AI5+AK5+AM5+AO5+AQ5+AS5)</f>
        <v>3</v>
      </c>
      <c r="AU5" s="112">
        <f t="shared" ref="AU5:AU25" si="20">AG5+AT5</f>
        <v>15</v>
      </c>
      <c r="AV5" s="149">
        <f t="shared" ref="AV5:AV25" si="21">S5+AB5+AU5</f>
        <v>133</v>
      </c>
    </row>
    <row r="6" spans="1:48" s="89" customFormat="1" ht="14.4">
      <c r="A6" s="113">
        <v>2</v>
      </c>
      <c r="B6" s="148" t="s">
        <v>90</v>
      </c>
      <c r="C6" s="107">
        <v>20500</v>
      </c>
      <c r="D6" s="132" t="s">
        <v>36</v>
      </c>
      <c r="E6" s="148" t="s">
        <v>29</v>
      </c>
      <c r="F6" s="106" t="s">
        <v>80</v>
      </c>
      <c r="G6" s="134">
        <v>9</v>
      </c>
      <c r="H6" s="110">
        <f t="shared" si="0"/>
        <v>54</v>
      </c>
      <c r="I6" s="110"/>
      <c r="J6" s="110">
        <f t="shared" si="1"/>
        <v>0</v>
      </c>
      <c r="K6" s="110">
        <v>20</v>
      </c>
      <c r="L6" s="110">
        <f t="shared" si="2"/>
        <v>44</v>
      </c>
      <c r="M6" s="111"/>
      <c r="N6" s="110">
        <f t="shared" si="3"/>
        <v>0</v>
      </c>
      <c r="O6" s="111">
        <v>5</v>
      </c>
      <c r="P6" s="111">
        <f t="shared" si="4"/>
        <v>10</v>
      </c>
      <c r="Q6" s="111"/>
      <c r="R6" s="111">
        <f t="shared" si="5"/>
        <v>0</v>
      </c>
      <c r="S6" s="112">
        <f t="shared" si="6"/>
        <v>108</v>
      </c>
      <c r="T6" s="113"/>
      <c r="U6" s="110">
        <f t="shared" si="7"/>
        <v>0</v>
      </c>
      <c r="V6" s="110"/>
      <c r="W6" s="110">
        <f t="shared" si="8"/>
        <v>0</v>
      </c>
      <c r="X6" s="110"/>
      <c r="Y6" s="110">
        <f t="shared" si="9"/>
        <v>0</v>
      </c>
      <c r="Z6" s="110"/>
      <c r="AA6" s="110">
        <f t="shared" si="10"/>
        <v>0</v>
      </c>
      <c r="AB6" s="112">
        <f t="shared" si="11"/>
        <v>0</v>
      </c>
      <c r="AC6" s="113"/>
      <c r="AD6" s="110"/>
      <c r="AE6" s="112"/>
      <c r="AF6" s="113">
        <v>1</v>
      </c>
      <c r="AG6" s="110">
        <f t="shared" si="12"/>
        <v>12</v>
      </c>
      <c r="AH6" s="110">
        <v>1</v>
      </c>
      <c r="AI6" s="110">
        <f t="shared" si="13"/>
        <v>5</v>
      </c>
      <c r="AJ6" s="110"/>
      <c r="AK6" s="110">
        <f t="shared" si="14"/>
        <v>0</v>
      </c>
      <c r="AL6" s="110"/>
      <c r="AM6" s="110">
        <f t="shared" si="15"/>
        <v>0</v>
      </c>
      <c r="AN6" s="110">
        <v>2</v>
      </c>
      <c r="AO6" s="110">
        <f t="shared" si="16"/>
        <v>10</v>
      </c>
      <c r="AP6" s="110"/>
      <c r="AQ6" s="110">
        <f t="shared" si="17"/>
        <v>0</v>
      </c>
      <c r="AR6" s="110"/>
      <c r="AS6" s="110">
        <f t="shared" si="18"/>
        <v>0</v>
      </c>
      <c r="AT6" s="110">
        <f t="shared" si="19"/>
        <v>10</v>
      </c>
      <c r="AU6" s="112">
        <f t="shared" si="20"/>
        <v>22</v>
      </c>
      <c r="AV6" s="149">
        <f t="shared" si="21"/>
        <v>130</v>
      </c>
    </row>
    <row r="7" spans="1:48" s="89" customFormat="1" ht="14.4">
      <c r="A7" s="113">
        <v>3</v>
      </c>
      <c r="B7" s="148" t="s">
        <v>91</v>
      </c>
      <c r="C7" s="107">
        <v>22143</v>
      </c>
      <c r="D7" s="132" t="s">
        <v>36</v>
      </c>
      <c r="E7" s="148" t="s">
        <v>29</v>
      </c>
      <c r="F7" s="106" t="s">
        <v>80</v>
      </c>
      <c r="G7" s="134">
        <v>9</v>
      </c>
      <c r="H7" s="110">
        <f t="shared" si="0"/>
        <v>54</v>
      </c>
      <c r="I7" s="110"/>
      <c r="J7" s="110">
        <f t="shared" si="1"/>
        <v>0</v>
      </c>
      <c r="K7" s="110">
        <v>19</v>
      </c>
      <c r="L7" s="110">
        <f t="shared" si="2"/>
        <v>42</v>
      </c>
      <c r="M7" s="111">
        <v>3</v>
      </c>
      <c r="N7" s="110">
        <f t="shared" si="3"/>
        <v>9</v>
      </c>
      <c r="O7" s="111">
        <v>5</v>
      </c>
      <c r="P7" s="111">
        <f t="shared" si="4"/>
        <v>10</v>
      </c>
      <c r="Q7" s="111"/>
      <c r="R7" s="111">
        <f t="shared" si="5"/>
        <v>0</v>
      </c>
      <c r="S7" s="112">
        <f t="shared" si="6"/>
        <v>115</v>
      </c>
      <c r="T7" s="113"/>
      <c r="U7" s="110">
        <f t="shared" si="7"/>
        <v>0</v>
      </c>
      <c r="V7" s="110"/>
      <c r="W7" s="110">
        <f t="shared" si="8"/>
        <v>0</v>
      </c>
      <c r="X7" s="110">
        <v>1</v>
      </c>
      <c r="Y7" s="110">
        <f t="shared" si="9"/>
        <v>3</v>
      </c>
      <c r="Z7" s="110"/>
      <c r="AA7" s="110">
        <f t="shared" si="10"/>
        <v>0</v>
      </c>
      <c r="AB7" s="112">
        <f t="shared" si="11"/>
        <v>3</v>
      </c>
      <c r="AC7" s="113"/>
      <c r="AD7" s="110"/>
      <c r="AE7" s="112"/>
      <c r="AF7" s="113">
        <v>1</v>
      </c>
      <c r="AG7" s="110">
        <f t="shared" si="12"/>
        <v>12</v>
      </c>
      <c r="AH7" s="110"/>
      <c r="AI7" s="110">
        <f t="shared" si="13"/>
        <v>0</v>
      </c>
      <c r="AJ7" s="110"/>
      <c r="AK7" s="110">
        <f t="shared" si="14"/>
        <v>0</v>
      </c>
      <c r="AL7" s="110"/>
      <c r="AM7" s="110">
        <f t="shared" si="15"/>
        <v>0</v>
      </c>
      <c r="AN7" s="110"/>
      <c r="AO7" s="110">
        <f t="shared" si="16"/>
        <v>0</v>
      </c>
      <c r="AP7" s="110"/>
      <c r="AQ7" s="110">
        <f t="shared" si="17"/>
        <v>0</v>
      </c>
      <c r="AR7" s="110"/>
      <c r="AS7" s="110">
        <f t="shared" si="18"/>
        <v>0</v>
      </c>
      <c r="AT7" s="110">
        <f t="shared" si="19"/>
        <v>0</v>
      </c>
      <c r="AU7" s="112">
        <f t="shared" si="20"/>
        <v>12</v>
      </c>
      <c r="AV7" s="149">
        <f t="shared" si="21"/>
        <v>130</v>
      </c>
    </row>
    <row r="8" spans="1:48" s="89" customFormat="1" ht="14.4">
      <c r="A8" s="113">
        <v>4</v>
      </c>
      <c r="B8" s="148" t="s">
        <v>88</v>
      </c>
      <c r="C8" s="107">
        <v>20458</v>
      </c>
      <c r="D8" s="132" t="s">
        <v>36</v>
      </c>
      <c r="E8" s="148" t="s">
        <v>29</v>
      </c>
      <c r="F8" s="106" t="s">
        <v>80</v>
      </c>
      <c r="G8" s="134">
        <v>9</v>
      </c>
      <c r="H8" s="110">
        <f t="shared" si="0"/>
        <v>54</v>
      </c>
      <c r="I8" s="110"/>
      <c r="J8" s="110">
        <f t="shared" si="1"/>
        <v>0</v>
      </c>
      <c r="K8" s="110">
        <v>22</v>
      </c>
      <c r="L8" s="110">
        <f t="shared" si="2"/>
        <v>48</v>
      </c>
      <c r="M8" s="111"/>
      <c r="N8" s="110">
        <f t="shared" si="3"/>
        <v>0</v>
      </c>
      <c r="O8" s="111">
        <v>5</v>
      </c>
      <c r="P8" s="111">
        <f t="shared" si="4"/>
        <v>10</v>
      </c>
      <c r="Q8" s="111"/>
      <c r="R8" s="111">
        <f t="shared" si="5"/>
        <v>0</v>
      </c>
      <c r="S8" s="112">
        <f t="shared" si="6"/>
        <v>112</v>
      </c>
      <c r="T8" s="113"/>
      <c r="U8" s="110">
        <f t="shared" si="7"/>
        <v>0</v>
      </c>
      <c r="V8" s="110"/>
      <c r="W8" s="110">
        <f t="shared" si="8"/>
        <v>0</v>
      </c>
      <c r="X8" s="110"/>
      <c r="Y8" s="110">
        <f t="shared" si="9"/>
        <v>0</v>
      </c>
      <c r="Z8" s="110"/>
      <c r="AA8" s="110">
        <f t="shared" si="10"/>
        <v>0</v>
      </c>
      <c r="AB8" s="112">
        <f t="shared" si="11"/>
        <v>0</v>
      </c>
      <c r="AC8" s="113"/>
      <c r="AD8" s="110"/>
      <c r="AE8" s="112"/>
      <c r="AF8" s="113">
        <v>1</v>
      </c>
      <c r="AG8" s="110">
        <f t="shared" si="12"/>
        <v>12</v>
      </c>
      <c r="AH8" s="110"/>
      <c r="AI8" s="110">
        <f t="shared" si="13"/>
        <v>0</v>
      </c>
      <c r="AJ8" s="110"/>
      <c r="AK8" s="110">
        <f t="shared" si="14"/>
        <v>0</v>
      </c>
      <c r="AL8" s="110"/>
      <c r="AM8" s="110">
        <f t="shared" si="15"/>
        <v>0</v>
      </c>
      <c r="AN8" s="110"/>
      <c r="AO8" s="110">
        <f t="shared" si="16"/>
        <v>0</v>
      </c>
      <c r="AP8" s="110"/>
      <c r="AQ8" s="110">
        <f t="shared" si="17"/>
        <v>0</v>
      </c>
      <c r="AR8" s="110"/>
      <c r="AS8" s="110">
        <f t="shared" si="18"/>
        <v>0</v>
      </c>
      <c r="AT8" s="110">
        <f t="shared" si="19"/>
        <v>0</v>
      </c>
      <c r="AU8" s="112">
        <f t="shared" si="20"/>
        <v>12</v>
      </c>
      <c r="AV8" s="149">
        <f t="shared" si="21"/>
        <v>124</v>
      </c>
    </row>
    <row r="9" spans="1:48" s="89" customFormat="1" ht="14.4">
      <c r="A9" s="113">
        <v>5</v>
      </c>
      <c r="B9" s="148" t="s">
        <v>94</v>
      </c>
      <c r="C9" s="107">
        <v>20077</v>
      </c>
      <c r="D9" s="132" t="s">
        <v>36</v>
      </c>
      <c r="E9" s="148" t="s">
        <v>29</v>
      </c>
      <c r="F9" s="106" t="s">
        <v>80</v>
      </c>
      <c r="G9" s="134">
        <v>9</v>
      </c>
      <c r="H9" s="110">
        <f t="shared" si="0"/>
        <v>54</v>
      </c>
      <c r="I9" s="110"/>
      <c r="J9" s="110">
        <f t="shared" si="1"/>
        <v>0</v>
      </c>
      <c r="K9" s="110">
        <v>21</v>
      </c>
      <c r="L9" s="110">
        <f t="shared" si="2"/>
        <v>46</v>
      </c>
      <c r="M9" s="111"/>
      <c r="N9" s="110">
        <f t="shared" si="3"/>
        <v>0</v>
      </c>
      <c r="O9" s="111">
        <v>5</v>
      </c>
      <c r="P9" s="111">
        <f t="shared" si="4"/>
        <v>10</v>
      </c>
      <c r="Q9" s="111"/>
      <c r="R9" s="111">
        <f t="shared" si="5"/>
        <v>0</v>
      </c>
      <c r="S9" s="112">
        <f t="shared" si="6"/>
        <v>110</v>
      </c>
      <c r="T9" s="113"/>
      <c r="U9" s="110">
        <f t="shared" si="7"/>
        <v>0</v>
      </c>
      <c r="V9" s="110"/>
      <c r="W9" s="110">
        <f t="shared" si="8"/>
        <v>0</v>
      </c>
      <c r="X9" s="110"/>
      <c r="Y9" s="110">
        <f t="shared" si="9"/>
        <v>0</v>
      </c>
      <c r="Z9" s="110"/>
      <c r="AA9" s="110">
        <f t="shared" si="10"/>
        <v>0</v>
      </c>
      <c r="AB9" s="112">
        <f t="shared" si="11"/>
        <v>0</v>
      </c>
      <c r="AC9" s="113"/>
      <c r="AD9" s="110"/>
      <c r="AE9" s="112"/>
      <c r="AF9" s="113">
        <v>1</v>
      </c>
      <c r="AG9" s="110">
        <f t="shared" si="12"/>
        <v>12</v>
      </c>
      <c r="AH9" s="110"/>
      <c r="AI9" s="110">
        <f t="shared" si="13"/>
        <v>0</v>
      </c>
      <c r="AJ9" s="110"/>
      <c r="AK9" s="110">
        <f t="shared" si="14"/>
        <v>0</v>
      </c>
      <c r="AL9" s="110"/>
      <c r="AM9" s="110">
        <f t="shared" si="15"/>
        <v>0</v>
      </c>
      <c r="AN9" s="110"/>
      <c r="AO9" s="110">
        <f t="shared" si="16"/>
        <v>0</v>
      </c>
      <c r="AP9" s="110"/>
      <c r="AQ9" s="110">
        <f t="shared" si="17"/>
        <v>0</v>
      </c>
      <c r="AR9" s="110"/>
      <c r="AS9" s="110">
        <f t="shared" si="18"/>
        <v>0</v>
      </c>
      <c r="AT9" s="110">
        <f t="shared" si="19"/>
        <v>0</v>
      </c>
      <c r="AU9" s="112">
        <f t="shared" si="20"/>
        <v>12</v>
      </c>
      <c r="AV9" s="149">
        <f t="shared" si="21"/>
        <v>122</v>
      </c>
    </row>
    <row r="10" spans="1:48" s="89" customFormat="1" ht="14.4">
      <c r="A10" s="113">
        <v>6</v>
      </c>
      <c r="B10" s="148" t="s">
        <v>93</v>
      </c>
      <c r="C10" s="107">
        <v>22588</v>
      </c>
      <c r="D10" s="132" t="s">
        <v>36</v>
      </c>
      <c r="E10" s="148" t="s">
        <v>29</v>
      </c>
      <c r="F10" s="106" t="s">
        <v>80</v>
      </c>
      <c r="G10" s="134">
        <v>9</v>
      </c>
      <c r="H10" s="110">
        <f t="shared" si="0"/>
        <v>54</v>
      </c>
      <c r="I10" s="110"/>
      <c r="J10" s="110">
        <f t="shared" si="1"/>
        <v>0</v>
      </c>
      <c r="K10" s="110">
        <v>18</v>
      </c>
      <c r="L10" s="110">
        <f t="shared" si="2"/>
        <v>40</v>
      </c>
      <c r="M10" s="111"/>
      <c r="N10" s="110">
        <f t="shared" si="3"/>
        <v>0</v>
      </c>
      <c r="O10" s="111">
        <v>5</v>
      </c>
      <c r="P10" s="111">
        <f t="shared" si="4"/>
        <v>10</v>
      </c>
      <c r="Q10" s="111"/>
      <c r="R10" s="111">
        <f t="shared" si="5"/>
        <v>0</v>
      </c>
      <c r="S10" s="112">
        <f t="shared" si="6"/>
        <v>104</v>
      </c>
      <c r="T10" s="113"/>
      <c r="U10" s="110">
        <f t="shared" si="7"/>
        <v>0</v>
      </c>
      <c r="V10" s="110"/>
      <c r="W10" s="110">
        <f t="shared" si="8"/>
        <v>0</v>
      </c>
      <c r="X10" s="110"/>
      <c r="Y10" s="110">
        <f t="shared" si="9"/>
        <v>0</v>
      </c>
      <c r="Z10" s="110"/>
      <c r="AA10" s="110">
        <f t="shared" si="10"/>
        <v>0</v>
      </c>
      <c r="AB10" s="112">
        <f t="shared" si="11"/>
        <v>0</v>
      </c>
      <c r="AC10" s="113"/>
      <c r="AD10" s="110"/>
      <c r="AE10" s="112"/>
      <c r="AF10" s="113">
        <v>1</v>
      </c>
      <c r="AG10" s="110">
        <f t="shared" si="12"/>
        <v>12</v>
      </c>
      <c r="AH10" s="110"/>
      <c r="AI10" s="110">
        <f t="shared" si="13"/>
        <v>0</v>
      </c>
      <c r="AJ10" s="110">
        <v>2</v>
      </c>
      <c r="AK10" s="110">
        <f t="shared" si="14"/>
        <v>6</v>
      </c>
      <c r="AL10" s="110"/>
      <c r="AM10" s="110">
        <f t="shared" si="15"/>
        <v>0</v>
      </c>
      <c r="AN10" s="110"/>
      <c r="AO10" s="110">
        <f t="shared" si="16"/>
        <v>0</v>
      </c>
      <c r="AP10" s="110"/>
      <c r="AQ10" s="110">
        <f t="shared" si="17"/>
        <v>0</v>
      </c>
      <c r="AR10" s="110"/>
      <c r="AS10" s="110">
        <f t="shared" si="18"/>
        <v>0</v>
      </c>
      <c r="AT10" s="110">
        <f t="shared" si="19"/>
        <v>6</v>
      </c>
      <c r="AU10" s="112">
        <f t="shared" si="20"/>
        <v>18</v>
      </c>
      <c r="AV10" s="149">
        <f t="shared" si="21"/>
        <v>122</v>
      </c>
    </row>
    <row r="11" spans="1:48" s="89" customFormat="1" ht="14.4">
      <c r="A11" s="113">
        <v>7</v>
      </c>
      <c r="B11" s="148" t="s">
        <v>336</v>
      </c>
      <c r="C11" s="107">
        <v>23646</v>
      </c>
      <c r="D11" s="132" t="s">
        <v>36</v>
      </c>
      <c r="E11" s="148" t="s">
        <v>29</v>
      </c>
      <c r="F11" s="106" t="s">
        <v>80</v>
      </c>
      <c r="G11" s="134">
        <v>9</v>
      </c>
      <c r="H11" s="110">
        <f t="shared" si="0"/>
        <v>54</v>
      </c>
      <c r="I11" s="110"/>
      <c r="J11" s="110">
        <f t="shared" si="1"/>
        <v>0</v>
      </c>
      <c r="K11" s="110">
        <v>17</v>
      </c>
      <c r="L11" s="110">
        <f t="shared" si="2"/>
        <v>38</v>
      </c>
      <c r="M11" s="111"/>
      <c r="N11" s="110">
        <f t="shared" si="3"/>
        <v>0</v>
      </c>
      <c r="O11" s="111">
        <v>5</v>
      </c>
      <c r="P11" s="111">
        <f t="shared" si="4"/>
        <v>10</v>
      </c>
      <c r="Q11" s="111"/>
      <c r="R11" s="111">
        <f t="shared" si="5"/>
        <v>0</v>
      </c>
      <c r="S11" s="112">
        <f t="shared" si="6"/>
        <v>102</v>
      </c>
      <c r="T11" s="113"/>
      <c r="U11" s="110">
        <f t="shared" si="7"/>
        <v>0</v>
      </c>
      <c r="V11" s="110"/>
      <c r="W11" s="110">
        <f t="shared" si="8"/>
        <v>0</v>
      </c>
      <c r="X11" s="110">
        <v>1</v>
      </c>
      <c r="Y11" s="110">
        <f t="shared" si="9"/>
        <v>3</v>
      </c>
      <c r="Z11" s="110"/>
      <c r="AA11" s="110">
        <f t="shared" si="10"/>
        <v>0</v>
      </c>
      <c r="AB11" s="112">
        <f t="shared" si="11"/>
        <v>3</v>
      </c>
      <c r="AC11" s="113"/>
      <c r="AD11" s="110"/>
      <c r="AE11" s="112"/>
      <c r="AF11" s="113">
        <v>1</v>
      </c>
      <c r="AG11" s="110">
        <f t="shared" si="12"/>
        <v>12</v>
      </c>
      <c r="AH11" s="110"/>
      <c r="AI11" s="110">
        <f t="shared" si="13"/>
        <v>0</v>
      </c>
      <c r="AJ11" s="110"/>
      <c r="AK11" s="110">
        <f t="shared" si="14"/>
        <v>0</v>
      </c>
      <c r="AL11" s="110"/>
      <c r="AM11" s="110">
        <f t="shared" si="15"/>
        <v>0</v>
      </c>
      <c r="AN11" s="110">
        <v>1</v>
      </c>
      <c r="AO11" s="110">
        <f t="shared" si="16"/>
        <v>5</v>
      </c>
      <c r="AP11" s="110"/>
      <c r="AQ11" s="110">
        <f t="shared" si="17"/>
        <v>0</v>
      </c>
      <c r="AR11" s="110"/>
      <c r="AS11" s="110">
        <f t="shared" si="18"/>
        <v>0</v>
      </c>
      <c r="AT11" s="110">
        <f t="shared" si="19"/>
        <v>5</v>
      </c>
      <c r="AU11" s="112">
        <f t="shared" si="20"/>
        <v>17</v>
      </c>
      <c r="AV11" s="149">
        <f t="shared" si="21"/>
        <v>122</v>
      </c>
    </row>
    <row r="12" spans="1:48" s="89" customFormat="1" ht="14.4">
      <c r="A12" s="113">
        <v>8</v>
      </c>
      <c r="B12" s="148" t="s">
        <v>96</v>
      </c>
      <c r="C12" s="107">
        <v>23646</v>
      </c>
      <c r="D12" s="132" t="s">
        <v>36</v>
      </c>
      <c r="E12" s="148" t="s">
        <v>29</v>
      </c>
      <c r="F12" s="106" t="s">
        <v>80</v>
      </c>
      <c r="G12" s="134">
        <v>9</v>
      </c>
      <c r="H12" s="110">
        <f t="shared" si="0"/>
        <v>54</v>
      </c>
      <c r="I12" s="110"/>
      <c r="J12" s="110">
        <f t="shared" si="1"/>
        <v>0</v>
      </c>
      <c r="K12" s="110">
        <v>17</v>
      </c>
      <c r="L12" s="110">
        <f t="shared" si="2"/>
        <v>38</v>
      </c>
      <c r="M12" s="111"/>
      <c r="N12" s="110">
        <f t="shared" si="3"/>
        <v>0</v>
      </c>
      <c r="O12" s="111">
        <v>5</v>
      </c>
      <c r="P12" s="111">
        <f t="shared" si="4"/>
        <v>10</v>
      </c>
      <c r="Q12" s="111"/>
      <c r="R12" s="111">
        <f t="shared" si="5"/>
        <v>0</v>
      </c>
      <c r="S12" s="112">
        <f t="shared" si="6"/>
        <v>102</v>
      </c>
      <c r="T12" s="113"/>
      <c r="U12" s="110">
        <f t="shared" si="7"/>
        <v>0</v>
      </c>
      <c r="V12" s="110"/>
      <c r="W12" s="110">
        <f t="shared" si="8"/>
        <v>0</v>
      </c>
      <c r="X12" s="110">
        <v>2</v>
      </c>
      <c r="Y12" s="110">
        <f t="shared" si="9"/>
        <v>6</v>
      </c>
      <c r="Z12" s="110"/>
      <c r="AA12" s="110">
        <f t="shared" si="10"/>
        <v>0</v>
      </c>
      <c r="AB12" s="112">
        <f t="shared" si="11"/>
        <v>6</v>
      </c>
      <c r="AC12" s="113"/>
      <c r="AD12" s="110"/>
      <c r="AE12" s="112"/>
      <c r="AF12" s="113">
        <v>1</v>
      </c>
      <c r="AG12" s="110">
        <f t="shared" si="12"/>
        <v>12</v>
      </c>
      <c r="AH12" s="110"/>
      <c r="AI12" s="110">
        <f t="shared" si="13"/>
        <v>0</v>
      </c>
      <c r="AJ12" s="110"/>
      <c r="AK12" s="110">
        <f t="shared" si="14"/>
        <v>0</v>
      </c>
      <c r="AL12" s="110"/>
      <c r="AM12" s="110">
        <f t="shared" si="15"/>
        <v>0</v>
      </c>
      <c r="AN12" s="110"/>
      <c r="AO12" s="110">
        <f t="shared" si="16"/>
        <v>0</v>
      </c>
      <c r="AP12" s="110"/>
      <c r="AQ12" s="110">
        <f t="shared" si="17"/>
        <v>0</v>
      </c>
      <c r="AR12" s="110"/>
      <c r="AS12" s="110">
        <f t="shared" si="18"/>
        <v>0</v>
      </c>
      <c r="AT12" s="110">
        <f t="shared" si="19"/>
        <v>0</v>
      </c>
      <c r="AU12" s="112">
        <f t="shared" si="20"/>
        <v>12</v>
      </c>
      <c r="AV12" s="149">
        <f t="shared" si="21"/>
        <v>120</v>
      </c>
    </row>
    <row r="13" spans="1:48" s="89" customFormat="1" ht="14.4">
      <c r="A13" s="113">
        <v>9</v>
      </c>
      <c r="B13" s="148" t="s">
        <v>97</v>
      </c>
      <c r="C13" s="107">
        <v>21054</v>
      </c>
      <c r="D13" s="132" t="s">
        <v>36</v>
      </c>
      <c r="E13" s="148" t="s">
        <v>29</v>
      </c>
      <c r="F13" s="106" t="s">
        <v>80</v>
      </c>
      <c r="G13" s="134">
        <v>9</v>
      </c>
      <c r="H13" s="110">
        <f t="shared" si="0"/>
        <v>54</v>
      </c>
      <c r="I13" s="110"/>
      <c r="J13" s="110">
        <f t="shared" si="1"/>
        <v>0</v>
      </c>
      <c r="K13" s="110">
        <v>19</v>
      </c>
      <c r="L13" s="110">
        <f t="shared" si="2"/>
        <v>42</v>
      </c>
      <c r="M13" s="111"/>
      <c r="N13" s="110">
        <f t="shared" si="3"/>
        <v>0</v>
      </c>
      <c r="O13" s="111">
        <v>5</v>
      </c>
      <c r="P13" s="111">
        <f t="shared" si="4"/>
        <v>10</v>
      </c>
      <c r="Q13" s="111"/>
      <c r="R13" s="111">
        <f t="shared" si="5"/>
        <v>0</v>
      </c>
      <c r="S13" s="112">
        <f t="shared" si="6"/>
        <v>106</v>
      </c>
      <c r="T13" s="113"/>
      <c r="U13" s="110">
        <f t="shared" si="7"/>
        <v>0</v>
      </c>
      <c r="V13" s="110"/>
      <c r="W13" s="110">
        <f t="shared" si="8"/>
        <v>0</v>
      </c>
      <c r="X13" s="110"/>
      <c r="Y13" s="110">
        <f t="shared" si="9"/>
        <v>0</v>
      </c>
      <c r="Z13" s="110"/>
      <c r="AA13" s="110">
        <f t="shared" si="10"/>
        <v>0</v>
      </c>
      <c r="AB13" s="112">
        <f t="shared" si="11"/>
        <v>0</v>
      </c>
      <c r="AC13" s="113"/>
      <c r="AD13" s="110"/>
      <c r="AE13" s="112"/>
      <c r="AF13" s="113">
        <v>1</v>
      </c>
      <c r="AG13" s="110">
        <f t="shared" si="12"/>
        <v>12</v>
      </c>
      <c r="AH13" s="110"/>
      <c r="AI13" s="110">
        <f t="shared" si="13"/>
        <v>0</v>
      </c>
      <c r="AJ13" s="110"/>
      <c r="AK13" s="110">
        <f t="shared" si="14"/>
        <v>0</v>
      </c>
      <c r="AL13" s="110"/>
      <c r="AM13" s="110">
        <f t="shared" si="15"/>
        <v>0</v>
      </c>
      <c r="AN13" s="110"/>
      <c r="AO13" s="110">
        <f t="shared" si="16"/>
        <v>0</v>
      </c>
      <c r="AP13" s="110"/>
      <c r="AQ13" s="110">
        <f t="shared" si="17"/>
        <v>0</v>
      </c>
      <c r="AR13" s="110"/>
      <c r="AS13" s="110">
        <f t="shared" si="18"/>
        <v>0</v>
      </c>
      <c r="AT13" s="110">
        <f t="shared" si="19"/>
        <v>0</v>
      </c>
      <c r="AU13" s="112">
        <f t="shared" si="20"/>
        <v>12</v>
      </c>
      <c r="AV13" s="149">
        <f t="shared" si="21"/>
        <v>118</v>
      </c>
    </row>
    <row r="14" spans="1:48" s="89" customFormat="1" ht="14.4">
      <c r="A14" s="113">
        <v>10</v>
      </c>
      <c r="B14" s="148" t="s">
        <v>82</v>
      </c>
      <c r="C14" s="107">
        <v>23815</v>
      </c>
      <c r="D14" s="132" t="s">
        <v>36</v>
      </c>
      <c r="E14" s="148" t="s">
        <v>29</v>
      </c>
      <c r="F14" s="106" t="s">
        <v>80</v>
      </c>
      <c r="G14" s="134">
        <v>9</v>
      </c>
      <c r="H14" s="110">
        <f t="shared" si="0"/>
        <v>54</v>
      </c>
      <c r="I14" s="110"/>
      <c r="J14" s="110">
        <f t="shared" si="1"/>
        <v>0</v>
      </c>
      <c r="K14" s="110">
        <v>19</v>
      </c>
      <c r="L14" s="110">
        <f t="shared" si="2"/>
        <v>42</v>
      </c>
      <c r="M14" s="111"/>
      <c r="N14" s="110">
        <f t="shared" si="3"/>
        <v>0</v>
      </c>
      <c r="O14" s="111">
        <v>5</v>
      </c>
      <c r="P14" s="111">
        <f t="shared" si="4"/>
        <v>10</v>
      </c>
      <c r="Q14" s="111"/>
      <c r="R14" s="111">
        <f t="shared" si="5"/>
        <v>0</v>
      </c>
      <c r="S14" s="112">
        <f t="shared" si="6"/>
        <v>106</v>
      </c>
      <c r="T14" s="113"/>
      <c r="U14" s="110">
        <f t="shared" si="7"/>
        <v>0</v>
      </c>
      <c r="V14" s="110"/>
      <c r="W14" s="110">
        <f t="shared" si="8"/>
        <v>0</v>
      </c>
      <c r="X14" s="110"/>
      <c r="Y14" s="110">
        <f t="shared" si="9"/>
        <v>0</v>
      </c>
      <c r="Z14" s="110"/>
      <c r="AA14" s="110">
        <f t="shared" si="10"/>
        <v>0</v>
      </c>
      <c r="AB14" s="112">
        <f t="shared" si="11"/>
        <v>0</v>
      </c>
      <c r="AC14" s="113"/>
      <c r="AD14" s="110"/>
      <c r="AE14" s="112"/>
      <c r="AF14" s="113">
        <v>1</v>
      </c>
      <c r="AG14" s="110">
        <f t="shared" si="12"/>
        <v>12</v>
      </c>
      <c r="AH14" s="110"/>
      <c r="AI14" s="110">
        <f t="shared" si="13"/>
        <v>0</v>
      </c>
      <c r="AJ14" s="110"/>
      <c r="AK14" s="110">
        <f t="shared" si="14"/>
        <v>0</v>
      </c>
      <c r="AL14" s="110"/>
      <c r="AM14" s="110">
        <f t="shared" si="15"/>
        <v>0</v>
      </c>
      <c r="AN14" s="110"/>
      <c r="AO14" s="110">
        <f t="shared" si="16"/>
        <v>0</v>
      </c>
      <c r="AP14" s="110"/>
      <c r="AQ14" s="110">
        <f t="shared" si="17"/>
        <v>0</v>
      </c>
      <c r="AR14" s="110"/>
      <c r="AS14" s="110">
        <f t="shared" si="18"/>
        <v>0</v>
      </c>
      <c r="AT14" s="110">
        <f t="shared" si="19"/>
        <v>0</v>
      </c>
      <c r="AU14" s="112">
        <f t="shared" si="20"/>
        <v>12</v>
      </c>
      <c r="AV14" s="149">
        <f t="shared" si="21"/>
        <v>118</v>
      </c>
    </row>
    <row r="15" spans="1:48" s="89" customFormat="1" ht="14.4">
      <c r="A15" s="113">
        <v>11</v>
      </c>
      <c r="B15" s="148" t="s">
        <v>95</v>
      </c>
      <c r="C15" s="107">
        <v>21206</v>
      </c>
      <c r="D15" s="132" t="s">
        <v>36</v>
      </c>
      <c r="E15" s="148" t="s">
        <v>29</v>
      </c>
      <c r="F15" s="106" t="s">
        <v>80</v>
      </c>
      <c r="G15" s="134">
        <v>9</v>
      </c>
      <c r="H15" s="110">
        <f t="shared" si="0"/>
        <v>54</v>
      </c>
      <c r="I15" s="110"/>
      <c r="J15" s="110">
        <f t="shared" si="1"/>
        <v>0</v>
      </c>
      <c r="K15" s="110">
        <v>17</v>
      </c>
      <c r="L15" s="110">
        <f t="shared" si="2"/>
        <v>38</v>
      </c>
      <c r="M15" s="111"/>
      <c r="N15" s="110">
        <f t="shared" si="3"/>
        <v>0</v>
      </c>
      <c r="O15" s="111">
        <v>5</v>
      </c>
      <c r="P15" s="111">
        <f t="shared" si="4"/>
        <v>10</v>
      </c>
      <c r="Q15" s="111"/>
      <c r="R15" s="111">
        <f t="shared" si="5"/>
        <v>0</v>
      </c>
      <c r="S15" s="112">
        <f t="shared" si="6"/>
        <v>102</v>
      </c>
      <c r="T15" s="113"/>
      <c r="U15" s="110">
        <f t="shared" si="7"/>
        <v>0</v>
      </c>
      <c r="V15" s="110"/>
      <c r="W15" s="110">
        <f t="shared" si="8"/>
        <v>0</v>
      </c>
      <c r="X15" s="110"/>
      <c r="Y15" s="110">
        <f t="shared" si="9"/>
        <v>0</v>
      </c>
      <c r="Z15" s="110"/>
      <c r="AA15" s="110">
        <f t="shared" si="10"/>
        <v>0</v>
      </c>
      <c r="AB15" s="112">
        <f t="shared" si="11"/>
        <v>0</v>
      </c>
      <c r="AC15" s="113"/>
      <c r="AD15" s="110"/>
      <c r="AE15" s="112"/>
      <c r="AF15" s="113">
        <v>1</v>
      </c>
      <c r="AG15" s="110">
        <f t="shared" si="12"/>
        <v>12</v>
      </c>
      <c r="AH15" s="110"/>
      <c r="AI15" s="110">
        <f t="shared" si="13"/>
        <v>0</v>
      </c>
      <c r="AJ15" s="110">
        <v>1</v>
      </c>
      <c r="AK15" s="110">
        <f t="shared" si="14"/>
        <v>3</v>
      </c>
      <c r="AL15" s="110"/>
      <c r="AM15" s="110">
        <f t="shared" si="15"/>
        <v>0</v>
      </c>
      <c r="AN15" s="110"/>
      <c r="AO15" s="110">
        <f t="shared" si="16"/>
        <v>0</v>
      </c>
      <c r="AP15" s="110"/>
      <c r="AQ15" s="110">
        <f t="shared" si="17"/>
        <v>0</v>
      </c>
      <c r="AR15" s="110"/>
      <c r="AS15" s="110">
        <f t="shared" si="18"/>
        <v>0</v>
      </c>
      <c r="AT15" s="110">
        <f t="shared" si="19"/>
        <v>3</v>
      </c>
      <c r="AU15" s="112">
        <f t="shared" si="20"/>
        <v>15</v>
      </c>
      <c r="AV15" s="149">
        <f t="shared" si="21"/>
        <v>117</v>
      </c>
    </row>
    <row r="16" spans="1:48" s="89" customFormat="1" ht="14.4">
      <c r="A16" s="113">
        <v>12</v>
      </c>
      <c r="B16" s="148" t="s">
        <v>92</v>
      </c>
      <c r="C16" s="107">
        <v>21423</v>
      </c>
      <c r="D16" s="132" t="s">
        <v>36</v>
      </c>
      <c r="E16" s="148" t="s">
        <v>29</v>
      </c>
      <c r="F16" s="106" t="s">
        <v>80</v>
      </c>
      <c r="G16" s="134">
        <v>9</v>
      </c>
      <c r="H16" s="110">
        <f t="shared" si="0"/>
        <v>54</v>
      </c>
      <c r="I16" s="110"/>
      <c r="J16" s="110">
        <f t="shared" si="1"/>
        <v>0</v>
      </c>
      <c r="K16" s="110">
        <v>18</v>
      </c>
      <c r="L16" s="110">
        <f t="shared" si="2"/>
        <v>40</v>
      </c>
      <c r="M16" s="111"/>
      <c r="N16" s="110">
        <f t="shared" si="3"/>
        <v>0</v>
      </c>
      <c r="O16" s="111">
        <v>5</v>
      </c>
      <c r="P16" s="111">
        <f t="shared" si="4"/>
        <v>10</v>
      </c>
      <c r="Q16" s="111"/>
      <c r="R16" s="111">
        <f t="shared" si="5"/>
        <v>0</v>
      </c>
      <c r="S16" s="112">
        <f t="shared" si="6"/>
        <v>104</v>
      </c>
      <c r="T16" s="113"/>
      <c r="U16" s="110">
        <f t="shared" si="7"/>
        <v>0</v>
      </c>
      <c r="V16" s="110"/>
      <c r="W16" s="110">
        <f t="shared" si="8"/>
        <v>0</v>
      </c>
      <c r="X16" s="110"/>
      <c r="Y16" s="110">
        <f t="shared" si="9"/>
        <v>0</v>
      </c>
      <c r="Z16" s="110"/>
      <c r="AA16" s="110">
        <f t="shared" si="10"/>
        <v>0</v>
      </c>
      <c r="AB16" s="112">
        <f t="shared" si="11"/>
        <v>0</v>
      </c>
      <c r="AC16" s="113"/>
      <c r="AD16" s="110"/>
      <c r="AE16" s="112"/>
      <c r="AF16" s="113">
        <v>1</v>
      </c>
      <c r="AG16" s="110">
        <f t="shared" si="12"/>
        <v>12</v>
      </c>
      <c r="AH16" s="110"/>
      <c r="AI16" s="110">
        <f t="shared" si="13"/>
        <v>0</v>
      </c>
      <c r="AJ16" s="110"/>
      <c r="AK16" s="110">
        <f t="shared" si="14"/>
        <v>0</v>
      </c>
      <c r="AL16" s="110">
        <v>1</v>
      </c>
      <c r="AM16" s="110">
        <f t="shared" si="15"/>
        <v>1</v>
      </c>
      <c r="AN16" s="110"/>
      <c r="AO16" s="110">
        <f t="shared" si="16"/>
        <v>0</v>
      </c>
      <c r="AP16" s="110"/>
      <c r="AQ16" s="110">
        <f t="shared" si="17"/>
        <v>0</v>
      </c>
      <c r="AR16" s="110"/>
      <c r="AS16" s="110">
        <f t="shared" si="18"/>
        <v>0</v>
      </c>
      <c r="AT16" s="110">
        <f t="shared" si="19"/>
        <v>1</v>
      </c>
      <c r="AU16" s="112">
        <f t="shared" si="20"/>
        <v>13</v>
      </c>
      <c r="AV16" s="149">
        <f t="shared" si="21"/>
        <v>117</v>
      </c>
    </row>
    <row r="17" spans="1:48" s="89" customFormat="1" ht="14.4">
      <c r="A17" s="113">
        <v>13</v>
      </c>
      <c r="B17" s="148" t="s">
        <v>101</v>
      </c>
      <c r="C17" s="107">
        <v>21136</v>
      </c>
      <c r="D17" s="132" t="s">
        <v>36</v>
      </c>
      <c r="E17" s="148" t="s">
        <v>29</v>
      </c>
      <c r="F17" s="106" t="s">
        <v>80</v>
      </c>
      <c r="G17" s="134">
        <v>7</v>
      </c>
      <c r="H17" s="110">
        <f t="shared" si="0"/>
        <v>42</v>
      </c>
      <c r="I17" s="110"/>
      <c r="J17" s="110">
        <f t="shared" si="1"/>
        <v>0</v>
      </c>
      <c r="K17" s="110">
        <v>22</v>
      </c>
      <c r="L17" s="110">
        <f t="shared" si="2"/>
        <v>48</v>
      </c>
      <c r="M17" s="111"/>
      <c r="N17" s="110">
        <f t="shared" si="3"/>
        <v>0</v>
      </c>
      <c r="O17" s="111">
        <v>5</v>
      </c>
      <c r="P17" s="111">
        <f t="shared" si="4"/>
        <v>10</v>
      </c>
      <c r="Q17" s="111"/>
      <c r="R17" s="111">
        <f t="shared" si="5"/>
        <v>0</v>
      </c>
      <c r="S17" s="112">
        <f t="shared" si="6"/>
        <v>100</v>
      </c>
      <c r="T17" s="113"/>
      <c r="U17" s="110">
        <f t="shared" si="7"/>
        <v>0</v>
      </c>
      <c r="V17" s="110"/>
      <c r="W17" s="110">
        <f t="shared" si="8"/>
        <v>0</v>
      </c>
      <c r="X17" s="110">
        <v>1</v>
      </c>
      <c r="Y17" s="110">
        <f t="shared" si="9"/>
        <v>3</v>
      </c>
      <c r="Z17" s="110"/>
      <c r="AA17" s="110">
        <f t="shared" si="10"/>
        <v>0</v>
      </c>
      <c r="AB17" s="112">
        <f t="shared" si="11"/>
        <v>3</v>
      </c>
      <c r="AC17" s="113"/>
      <c r="AD17" s="110"/>
      <c r="AE17" s="112"/>
      <c r="AF17" s="113">
        <v>1</v>
      </c>
      <c r="AG17" s="110">
        <f t="shared" si="12"/>
        <v>12</v>
      </c>
      <c r="AH17" s="110"/>
      <c r="AI17" s="110">
        <f t="shared" si="13"/>
        <v>0</v>
      </c>
      <c r="AJ17" s="110"/>
      <c r="AK17" s="110">
        <f t="shared" si="14"/>
        <v>0</v>
      </c>
      <c r="AL17" s="110"/>
      <c r="AM17" s="110">
        <f t="shared" si="15"/>
        <v>0</v>
      </c>
      <c r="AN17" s="110"/>
      <c r="AO17" s="110">
        <f t="shared" si="16"/>
        <v>0</v>
      </c>
      <c r="AP17" s="110"/>
      <c r="AQ17" s="110">
        <f t="shared" si="17"/>
        <v>0</v>
      </c>
      <c r="AR17" s="110"/>
      <c r="AS17" s="110">
        <f t="shared" si="18"/>
        <v>0</v>
      </c>
      <c r="AT17" s="110">
        <f t="shared" si="19"/>
        <v>0</v>
      </c>
      <c r="AU17" s="112">
        <f t="shared" si="20"/>
        <v>12</v>
      </c>
      <c r="AV17" s="149">
        <f t="shared" si="21"/>
        <v>115</v>
      </c>
    </row>
    <row r="18" spans="1:48" s="89" customFormat="1" ht="14.4">
      <c r="A18" s="113">
        <v>14</v>
      </c>
      <c r="B18" s="148" t="s">
        <v>85</v>
      </c>
      <c r="C18" s="107">
        <v>18094</v>
      </c>
      <c r="D18" s="132" t="s">
        <v>86</v>
      </c>
      <c r="E18" s="148" t="s">
        <v>29</v>
      </c>
      <c r="F18" s="106" t="s">
        <v>80</v>
      </c>
      <c r="G18" s="134">
        <v>9</v>
      </c>
      <c r="H18" s="110">
        <f t="shared" si="0"/>
        <v>54</v>
      </c>
      <c r="I18" s="110"/>
      <c r="J18" s="110">
        <f t="shared" si="1"/>
        <v>0</v>
      </c>
      <c r="K18" s="110">
        <v>17</v>
      </c>
      <c r="L18" s="110">
        <f t="shared" si="2"/>
        <v>38</v>
      </c>
      <c r="M18" s="111"/>
      <c r="N18" s="110">
        <f t="shared" si="3"/>
        <v>0</v>
      </c>
      <c r="O18" s="111">
        <v>5</v>
      </c>
      <c r="P18" s="111">
        <f t="shared" si="4"/>
        <v>10</v>
      </c>
      <c r="Q18" s="111"/>
      <c r="R18" s="111">
        <f t="shared" si="5"/>
        <v>0</v>
      </c>
      <c r="S18" s="112">
        <f t="shared" si="6"/>
        <v>102</v>
      </c>
      <c r="T18" s="113"/>
      <c r="U18" s="110">
        <f t="shared" si="7"/>
        <v>0</v>
      </c>
      <c r="V18" s="110"/>
      <c r="W18" s="110">
        <f t="shared" si="8"/>
        <v>0</v>
      </c>
      <c r="X18" s="110"/>
      <c r="Y18" s="110">
        <f t="shared" si="9"/>
        <v>0</v>
      </c>
      <c r="Z18" s="110"/>
      <c r="AA18" s="110">
        <f t="shared" si="10"/>
        <v>0</v>
      </c>
      <c r="AB18" s="112">
        <f t="shared" si="11"/>
        <v>0</v>
      </c>
      <c r="AC18" s="113"/>
      <c r="AD18" s="110"/>
      <c r="AE18" s="112"/>
      <c r="AF18" s="113">
        <v>1</v>
      </c>
      <c r="AG18" s="110">
        <f t="shared" si="12"/>
        <v>12</v>
      </c>
      <c r="AH18" s="110"/>
      <c r="AI18" s="110">
        <f t="shared" si="13"/>
        <v>0</v>
      </c>
      <c r="AJ18" s="110"/>
      <c r="AK18" s="110">
        <f t="shared" si="14"/>
        <v>0</v>
      </c>
      <c r="AL18" s="110"/>
      <c r="AM18" s="110">
        <f t="shared" si="15"/>
        <v>0</v>
      </c>
      <c r="AN18" s="110"/>
      <c r="AO18" s="110">
        <f t="shared" si="16"/>
        <v>0</v>
      </c>
      <c r="AP18" s="110"/>
      <c r="AQ18" s="110">
        <f t="shared" si="17"/>
        <v>0</v>
      </c>
      <c r="AR18" s="110"/>
      <c r="AS18" s="110">
        <f t="shared" si="18"/>
        <v>0</v>
      </c>
      <c r="AT18" s="110">
        <f t="shared" si="19"/>
        <v>0</v>
      </c>
      <c r="AU18" s="112">
        <f t="shared" si="20"/>
        <v>12</v>
      </c>
      <c r="AV18" s="149">
        <f t="shared" si="21"/>
        <v>114</v>
      </c>
    </row>
    <row r="19" spans="1:48" s="89" customFormat="1" ht="14.4">
      <c r="A19" s="113">
        <v>15</v>
      </c>
      <c r="B19" s="148" t="s">
        <v>81</v>
      </c>
      <c r="C19" s="107">
        <v>20733</v>
      </c>
      <c r="D19" s="132" t="s">
        <v>36</v>
      </c>
      <c r="E19" s="148" t="s">
        <v>29</v>
      </c>
      <c r="F19" s="106" t="s">
        <v>80</v>
      </c>
      <c r="G19" s="134">
        <v>9</v>
      </c>
      <c r="H19" s="110">
        <f t="shared" si="0"/>
        <v>54</v>
      </c>
      <c r="I19" s="110"/>
      <c r="J19" s="110">
        <f t="shared" si="1"/>
        <v>0</v>
      </c>
      <c r="K19" s="110">
        <v>17</v>
      </c>
      <c r="L19" s="110">
        <f t="shared" si="2"/>
        <v>38</v>
      </c>
      <c r="M19" s="111"/>
      <c r="N19" s="110">
        <f t="shared" si="3"/>
        <v>0</v>
      </c>
      <c r="O19" s="111">
        <v>5</v>
      </c>
      <c r="P19" s="111">
        <f t="shared" si="4"/>
        <v>10</v>
      </c>
      <c r="Q19" s="111"/>
      <c r="R19" s="111">
        <f t="shared" si="5"/>
        <v>0</v>
      </c>
      <c r="S19" s="112">
        <f t="shared" si="6"/>
        <v>102</v>
      </c>
      <c r="T19" s="113"/>
      <c r="U19" s="110">
        <f t="shared" si="7"/>
        <v>0</v>
      </c>
      <c r="V19" s="110"/>
      <c r="W19" s="110">
        <f t="shared" si="8"/>
        <v>0</v>
      </c>
      <c r="X19" s="110"/>
      <c r="Y19" s="110">
        <f t="shared" si="9"/>
        <v>0</v>
      </c>
      <c r="Z19" s="110"/>
      <c r="AA19" s="110">
        <f t="shared" si="10"/>
        <v>0</v>
      </c>
      <c r="AB19" s="112">
        <f t="shared" si="11"/>
        <v>0</v>
      </c>
      <c r="AC19" s="113"/>
      <c r="AD19" s="110"/>
      <c r="AE19" s="112"/>
      <c r="AF19" s="113">
        <v>1</v>
      </c>
      <c r="AG19" s="110">
        <f t="shared" si="12"/>
        <v>12</v>
      </c>
      <c r="AH19" s="110"/>
      <c r="AI19" s="110">
        <f t="shared" si="13"/>
        <v>0</v>
      </c>
      <c r="AJ19" s="110"/>
      <c r="AK19" s="110">
        <f t="shared" si="14"/>
        <v>0</v>
      </c>
      <c r="AL19" s="110"/>
      <c r="AM19" s="110">
        <f t="shared" si="15"/>
        <v>0</v>
      </c>
      <c r="AN19" s="110"/>
      <c r="AO19" s="110">
        <f t="shared" si="16"/>
        <v>0</v>
      </c>
      <c r="AP19" s="110"/>
      <c r="AQ19" s="110">
        <f t="shared" si="17"/>
        <v>0</v>
      </c>
      <c r="AR19" s="110"/>
      <c r="AS19" s="110">
        <f t="shared" si="18"/>
        <v>0</v>
      </c>
      <c r="AT19" s="110">
        <f t="shared" si="19"/>
        <v>0</v>
      </c>
      <c r="AU19" s="112">
        <f t="shared" si="20"/>
        <v>12</v>
      </c>
      <c r="AV19" s="149">
        <f t="shared" si="21"/>
        <v>114</v>
      </c>
    </row>
    <row r="20" spans="1:48" s="89" customFormat="1" ht="14.4">
      <c r="A20" s="113">
        <v>16</v>
      </c>
      <c r="B20" s="148" t="s">
        <v>98</v>
      </c>
      <c r="C20" s="107">
        <v>21919</v>
      </c>
      <c r="D20" s="132" t="s">
        <v>36</v>
      </c>
      <c r="E20" s="148" t="s">
        <v>29</v>
      </c>
      <c r="F20" s="106" t="s">
        <v>80</v>
      </c>
      <c r="G20" s="134">
        <v>8</v>
      </c>
      <c r="H20" s="110">
        <f t="shared" si="0"/>
        <v>48</v>
      </c>
      <c r="I20" s="110"/>
      <c r="J20" s="110">
        <f t="shared" si="1"/>
        <v>0</v>
      </c>
      <c r="K20" s="110">
        <v>18</v>
      </c>
      <c r="L20" s="110">
        <f t="shared" si="2"/>
        <v>40</v>
      </c>
      <c r="M20" s="111"/>
      <c r="N20" s="110">
        <f t="shared" si="3"/>
        <v>0</v>
      </c>
      <c r="O20" s="111">
        <v>4</v>
      </c>
      <c r="P20" s="111">
        <f t="shared" si="4"/>
        <v>8</v>
      </c>
      <c r="Q20" s="111"/>
      <c r="R20" s="111">
        <f t="shared" si="5"/>
        <v>0</v>
      </c>
      <c r="S20" s="112">
        <f t="shared" si="6"/>
        <v>96</v>
      </c>
      <c r="T20" s="113"/>
      <c r="U20" s="110">
        <f t="shared" si="7"/>
        <v>0</v>
      </c>
      <c r="V20" s="110"/>
      <c r="W20" s="110">
        <f t="shared" si="8"/>
        <v>0</v>
      </c>
      <c r="X20" s="110"/>
      <c r="Y20" s="110">
        <f t="shared" si="9"/>
        <v>0</v>
      </c>
      <c r="Z20" s="110"/>
      <c r="AA20" s="110">
        <f t="shared" si="10"/>
        <v>0</v>
      </c>
      <c r="AB20" s="112">
        <f t="shared" si="11"/>
        <v>0</v>
      </c>
      <c r="AC20" s="113"/>
      <c r="AD20" s="110"/>
      <c r="AE20" s="112"/>
      <c r="AF20" s="113">
        <v>1</v>
      </c>
      <c r="AG20" s="110">
        <f t="shared" si="12"/>
        <v>12</v>
      </c>
      <c r="AH20" s="110"/>
      <c r="AI20" s="110">
        <f t="shared" si="13"/>
        <v>0</v>
      </c>
      <c r="AJ20" s="110">
        <v>1</v>
      </c>
      <c r="AK20" s="110">
        <f t="shared" si="14"/>
        <v>3</v>
      </c>
      <c r="AL20" s="110">
        <v>1</v>
      </c>
      <c r="AM20" s="110">
        <f t="shared" si="15"/>
        <v>1</v>
      </c>
      <c r="AN20" s="110"/>
      <c r="AO20" s="110">
        <f t="shared" si="16"/>
        <v>0</v>
      </c>
      <c r="AP20" s="110"/>
      <c r="AQ20" s="110">
        <f t="shared" si="17"/>
        <v>0</v>
      </c>
      <c r="AR20" s="110"/>
      <c r="AS20" s="110">
        <f t="shared" si="18"/>
        <v>0</v>
      </c>
      <c r="AT20" s="110">
        <f t="shared" si="19"/>
        <v>4</v>
      </c>
      <c r="AU20" s="112">
        <f t="shared" si="20"/>
        <v>16</v>
      </c>
      <c r="AV20" s="149">
        <f t="shared" si="21"/>
        <v>112</v>
      </c>
    </row>
    <row r="21" spans="1:48" s="89" customFormat="1" ht="14.4">
      <c r="A21" s="113">
        <v>17</v>
      </c>
      <c r="B21" s="148" t="s">
        <v>89</v>
      </c>
      <c r="C21" s="107">
        <v>22311</v>
      </c>
      <c r="D21" s="132" t="s">
        <v>36</v>
      </c>
      <c r="E21" s="148" t="s">
        <v>29</v>
      </c>
      <c r="F21" s="106" t="s">
        <v>80</v>
      </c>
      <c r="G21" s="134">
        <v>7</v>
      </c>
      <c r="H21" s="110">
        <f t="shared" si="0"/>
        <v>42</v>
      </c>
      <c r="I21" s="110"/>
      <c r="J21" s="110">
        <f t="shared" si="1"/>
        <v>0</v>
      </c>
      <c r="K21" s="110">
        <v>19</v>
      </c>
      <c r="L21" s="110">
        <f t="shared" si="2"/>
        <v>42</v>
      </c>
      <c r="M21" s="111"/>
      <c r="N21" s="110">
        <f t="shared" si="3"/>
        <v>0</v>
      </c>
      <c r="O21" s="111">
        <v>5</v>
      </c>
      <c r="P21" s="111">
        <f t="shared" si="4"/>
        <v>10</v>
      </c>
      <c r="Q21" s="111"/>
      <c r="R21" s="111">
        <f t="shared" si="5"/>
        <v>0</v>
      </c>
      <c r="S21" s="112">
        <f t="shared" si="6"/>
        <v>94</v>
      </c>
      <c r="T21" s="113"/>
      <c r="U21" s="110">
        <f t="shared" si="7"/>
        <v>0</v>
      </c>
      <c r="V21" s="110"/>
      <c r="W21" s="110">
        <f t="shared" si="8"/>
        <v>0</v>
      </c>
      <c r="X21" s="110">
        <v>1</v>
      </c>
      <c r="Y21" s="110">
        <f t="shared" si="9"/>
        <v>3</v>
      </c>
      <c r="Z21" s="110"/>
      <c r="AA21" s="110">
        <f t="shared" si="10"/>
        <v>0</v>
      </c>
      <c r="AB21" s="112">
        <f t="shared" si="11"/>
        <v>3</v>
      </c>
      <c r="AC21" s="113"/>
      <c r="AD21" s="110"/>
      <c r="AE21" s="112"/>
      <c r="AF21" s="113">
        <v>1</v>
      </c>
      <c r="AG21" s="110">
        <f t="shared" si="12"/>
        <v>12</v>
      </c>
      <c r="AH21" s="110"/>
      <c r="AI21" s="110">
        <f t="shared" si="13"/>
        <v>0</v>
      </c>
      <c r="AJ21" s="110"/>
      <c r="AK21" s="110">
        <f t="shared" si="14"/>
        <v>0</v>
      </c>
      <c r="AL21" s="110"/>
      <c r="AM21" s="110">
        <f t="shared" si="15"/>
        <v>0</v>
      </c>
      <c r="AN21" s="110"/>
      <c r="AO21" s="110">
        <f t="shared" si="16"/>
        <v>0</v>
      </c>
      <c r="AP21" s="110"/>
      <c r="AQ21" s="110">
        <f t="shared" si="17"/>
        <v>0</v>
      </c>
      <c r="AR21" s="110"/>
      <c r="AS21" s="110">
        <f t="shared" si="18"/>
        <v>0</v>
      </c>
      <c r="AT21" s="110">
        <f t="shared" si="19"/>
        <v>0</v>
      </c>
      <c r="AU21" s="112">
        <f t="shared" si="20"/>
        <v>12</v>
      </c>
      <c r="AV21" s="149">
        <f t="shared" si="21"/>
        <v>109</v>
      </c>
    </row>
    <row r="22" spans="1:48" s="89" customFormat="1" ht="14.4">
      <c r="A22" s="113">
        <v>18</v>
      </c>
      <c r="B22" s="148" t="s">
        <v>100</v>
      </c>
      <c r="C22" s="107">
        <v>23806</v>
      </c>
      <c r="D22" s="132" t="s">
        <v>36</v>
      </c>
      <c r="E22" s="148" t="s">
        <v>29</v>
      </c>
      <c r="F22" s="106" t="s">
        <v>80</v>
      </c>
      <c r="G22" s="134">
        <v>8</v>
      </c>
      <c r="H22" s="110">
        <f t="shared" si="0"/>
        <v>48</v>
      </c>
      <c r="I22" s="110"/>
      <c r="J22" s="110">
        <f t="shared" si="1"/>
        <v>0</v>
      </c>
      <c r="K22" s="110">
        <v>17</v>
      </c>
      <c r="L22" s="110">
        <f t="shared" si="2"/>
        <v>38</v>
      </c>
      <c r="M22" s="111"/>
      <c r="N22" s="110">
        <f t="shared" si="3"/>
        <v>0</v>
      </c>
      <c r="O22" s="111">
        <v>2</v>
      </c>
      <c r="P22" s="111">
        <f t="shared" si="4"/>
        <v>4</v>
      </c>
      <c r="Q22" s="111"/>
      <c r="R22" s="111">
        <f t="shared" si="5"/>
        <v>0</v>
      </c>
      <c r="S22" s="112">
        <f t="shared" si="6"/>
        <v>90</v>
      </c>
      <c r="T22" s="113"/>
      <c r="U22" s="110">
        <f t="shared" si="7"/>
        <v>0</v>
      </c>
      <c r="V22" s="110"/>
      <c r="W22" s="110">
        <f t="shared" si="8"/>
        <v>0</v>
      </c>
      <c r="X22" s="110"/>
      <c r="Y22" s="110">
        <f t="shared" si="9"/>
        <v>0</v>
      </c>
      <c r="Z22" s="110"/>
      <c r="AA22" s="110">
        <f t="shared" si="10"/>
        <v>0</v>
      </c>
      <c r="AB22" s="112">
        <f t="shared" si="11"/>
        <v>0</v>
      </c>
      <c r="AC22" s="113"/>
      <c r="AD22" s="110"/>
      <c r="AE22" s="112"/>
      <c r="AF22" s="113">
        <v>1</v>
      </c>
      <c r="AG22" s="110">
        <f t="shared" si="12"/>
        <v>12</v>
      </c>
      <c r="AH22" s="110"/>
      <c r="AI22" s="110">
        <f t="shared" si="13"/>
        <v>0</v>
      </c>
      <c r="AJ22" s="110">
        <v>1</v>
      </c>
      <c r="AK22" s="110">
        <f t="shared" si="14"/>
        <v>3</v>
      </c>
      <c r="AL22" s="110"/>
      <c r="AM22" s="110">
        <f t="shared" si="15"/>
        <v>0</v>
      </c>
      <c r="AN22" s="110"/>
      <c r="AO22" s="110">
        <f t="shared" si="16"/>
        <v>0</v>
      </c>
      <c r="AP22" s="110"/>
      <c r="AQ22" s="110">
        <f t="shared" si="17"/>
        <v>0</v>
      </c>
      <c r="AR22" s="110"/>
      <c r="AS22" s="110">
        <f t="shared" si="18"/>
        <v>0</v>
      </c>
      <c r="AT22" s="110">
        <f t="shared" si="19"/>
        <v>3</v>
      </c>
      <c r="AU22" s="112">
        <f t="shared" si="20"/>
        <v>15</v>
      </c>
      <c r="AV22" s="149">
        <f t="shared" si="21"/>
        <v>105</v>
      </c>
    </row>
    <row r="23" spans="1:48" s="89" customFormat="1" ht="14.4">
      <c r="A23" s="113">
        <v>19</v>
      </c>
      <c r="B23" s="148" t="s">
        <v>102</v>
      </c>
      <c r="C23" s="107">
        <v>23584</v>
      </c>
      <c r="D23" s="132" t="s">
        <v>36</v>
      </c>
      <c r="E23" s="148" t="s">
        <v>29</v>
      </c>
      <c r="F23" s="106" t="s">
        <v>80</v>
      </c>
      <c r="G23" s="134">
        <v>6</v>
      </c>
      <c r="H23" s="110">
        <f t="shared" si="0"/>
        <v>36</v>
      </c>
      <c r="I23" s="110"/>
      <c r="J23" s="110">
        <f t="shared" si="1"/>
        <v>0</v>
      </c>
      <c r="K23" s="110">
        <v>15</v>
      </c>
      <c r="L23" s="110">
        <f t="shared" si="2"/>
        <v>34</v>
      </c>
      <c r="M23" s="111"/>
      <c r="N23" s="110">
        <f t="shared" si="3"/>
        <v>0</v>
      </c>
      <c r="O23" s="111">
        <v>4</v>
      </c>
      <c r="P23" s="111">
        <f t="shared" si="4"/>
        <v>8</v>
      </c>
      <c r="Q23" s="111"/>
      <c r="R23" s="111">
        <f t="shared" si="5"/>
        <v>0</v>
      </c>
      <c r="S23" s="112">
        <f t="shared" si="6"/>
        <v>78</v>
      </c>
      <c r="T23" s="113"/>
      <c r="U23" s="110">
        <f t="shared" si="7"/>
        <v>0</v>
      </c>
      <c r="V23" s="110"/>
      <c r="W23" s="110">
        <f t="shared" si="8"/>
        <v>0</v>
      </c>
      <c r="X23" s="110"/>
      <c r="Y23" s="110">
        <f t="shared" si="9"/>
        <v>0</v>
      </c>
      <c r="Z23" s="110"/>
      <c r="AA23" s="110">
        <f t="shared" si="10"/>
        <v>0</v>
      </c>
      <c r="AB23" s="112">
        <f t="shared" si="11"/>
        <v>0</v>
      </c>
      <c r="AC23" s="113"/>
      <c r="AD23" s="110"/>
      <c r="AE23" s="112"/>
      <c r="AF23" s="113">
        <v>1</v>
      </c>
      <c r="AG23" s="110">
        <f t="shared" si="12"/>
        <v>12</v>
      </c>
      <c r="AH23" s="110"/>
      <c r="AI23" s="110">
        <f t="shared" si="13"/>
        <v>0</v>
      </c>
      <c r="AJ23" s="110">
        <v>1</v>
      </c>
      <c r="AK23" s="110">
        <f t="shared" si="14"/>
        <v>3</v>
      </c>
      <c r="AL23" s="110">
        <v>1</v>
      </c>
      <c r="AM23" s="110">
        <f t="shared" si="15"/>
        <v>1</v>
      </c>
      <c r="AN23" s="110">
        <v>1</v>
      </c>
      <c r="AO23" s="110">
        <f t="shared" si="16"/>
        <v>5</v>
      </c>
      <c r="AP23" s="110"/>
      <c r="AQ23" s="110">
        <f t="shared" si="17"/>
        <v>0</v>
      </c>
      <c r="AR23" s="110"/>
      <c r="AS23" s="110">
        <f t="shared" si="18"/>
        <v>0</v>
      </c>
      <c r="AT23" s="110">
        <f t="shared" si="19"/>
        <v>9</v>
      </c>
      <c r="AU23" s="112">
        <f t="shared" si="20"/>
        <v>21</v>
      </c>
      <c r="AV23" s="149">
        <f t="shared" si="21"/>
        <v>99</v>
      </c>
    </row>
    <row r="24" spans="1:48" s="89" customFormat="1" ht="14.4">
      <c r="A24" s="113">
        <v>20</v>
      </c>
      <c r="B24" s="148" t="s">
        <v>99</v>
      </c>
      <c r="C24" s="107">
        <v>23084</v>
      </c>
      <c r="D24" s="132" t="s">
        <v>26</v>
      </c>
      <c r="E24" s="148" t="s">
        <v>29</v>
      </c>
      <c r="F24" s="106" t="s">
        <v>80</v>
      </c>
      <c r="G24" s="134">
        <v>7</v>
      </c>
      <c r="H24" s="110">
        <f t="shared" si="0"/>
        <v>42</v>
      </c>
      <c r="I24" s="110"/>
      <c r="J24" s="110">
        <f t="shared" si="1"/>
        <v>0</v>
      </c>
      <c r="K24" s="110">
        <v>10</v>
      </c>
      <c r="L24" s="110">
        <f t="shared" si="2"/>
        <v>24</v>
      </c>
      <c r="M24" s="111"/>
      <c r="N24" s="110">
        <f t="shared" si="3"/>
        <v>0</v>
      </c>
      <c r="O24" s="111">
        <v>5</v>
      </c>
      <c r="P24" s="111">
        <f t="shared" si="4"/>
        <v>10</v>
      </c>
      <c r="Q24" s="111"/>
      <c r="R24" s="111">
        <f t="shared" si="5"/>
        <v>0</v>
      </c>
      <c r="S24" s="112">
        <f t="shared" si="6"/>
        <v>76</v>
      </c>
      <c r="T24" s="113"/>
      <c r="U24" s="110">
        <f t="shared" si="7"/>
        <v>0</v>
      </c>
      <c r="V24" s="110"/>
      <c r="W24" s="110">
        <f t="shared" si="8"/>
        <v>0</v>
      </c>
      <c r="X24" s="110">
        <v>1</v>
      </c>
      <c r="Y24" s="110">
        <f t="shared" si="9"/>
        <v>3</v>
      </c>
      <c r="Z24" s="110"/>
      <c r="AA24" s="110">
        <f t="shared" si="10"/>
        <v>0</v>
      </c>
      <c r="AB24" s="112">
        <f t="shared" si="11"/>
        <v>3</v>
      </c>
      <c r="AC24" s="113"/>
      <c r="AD24" s="110"/>
      <c r="AE24" s="112"/>
      <c r="AF24" s="113">
        <v>1</v>
      </c>
      <c r="AG24" s="110">
        <f t="shared" si="12"/>
        <v>12</v>
      </c>
      <c r="AH24" s="110"/>
      <c r="AI24" s="110">
        <f t="shared" si="13"/>
        <v>0</v>
      </c>
      <c r="AJ24" s="110"/>
      <c r="AK24" s="110">
        <f t="shared" si="14"/>
        <v>0</v>
      </c>
      <c r="AL24" s="110">
        <v>1</v>
      </c>
      <c r="AM24" s="110">
        <f t="shared" si="15"/>
        <v>1</v>
      </c>
      <c r="AN24" s="110">
        <v>1</v>
      </c>
      <c r="AO24" s="110">
        <f t="shared" si="16"/>
        <v>5</v>
      </c>
      <c r="AP24" s="110"/>
      <c r="AQ24" s="110">
        <f t="shared" si="17"/>
        <v>0</v>
      </c>
      <c r="AR24" s="110"/>
      <c r="AS24" s="110">
        <f t="shared" si="18"/>
        <v>0</v>
      </c>
      <c r="AT24" s="110">
        <f t="shared" si="19"/>
        <v>6</v>
      </c>
      <c r="AU24" s="112">
        <f t="shared" si="20"/>
        <v>18</v>
      </c>
      <c r="AV24" s="149">
        <f t="shared" si="21"/>
        <v>97</v>
      </c>
    </row>
    <row r="25" spans="1:48" s="89" customFormat="1" ht="15" thickBot="1">
      <c r="A25" s="113">
        <v>21</v>
      </c>
      <c r="B25" s="150" t="s">
        <v>84</v>
      </c>
      <c r="C25" s="116">
        <v>24849</v>
      </c>
      <c r="D25" s="151" t="s">
        <v>36</v>
      </c>
      <c r="E25" s="150" t="s">
        <v>29</v>
      </c>
      <c r="F25" s="115" t="s">
        <v>80</v>
      </c>
      <c r="G25" s="134">
        <v>7</v>
      </c>
      <c r="H25" s="119">
        <f t="shared" si="0"/>
        <v>42</v>
      </c>
      <c r="I25" s="119"/>
      <c r="J25" s="119">
        <f t="shared" si="1"/>
        <v>0</v>
      </c>
      <c r="K25" s="119">
        <v>13</v>
      </c>
      <c r="L25" s="119">
        <f t="shared" si="2"/>
        <v>30</v>
      </c>
      <c r="M25" s="120"/>
      <c r="N25" s="119">
        <f t="shared" si="3"/>
        <v>0</v>
      </c>
      <c r="O25" s="111">
        <v>5</v>
      </c>
      <c r="P25" s="120">
        <f t="shared" si="4"/>
        <v>10</v>
      </c>
      <c r="Q25" s="120"/>
      <c r="R25" s="120">
        <f t="shared" si="5"/>
        <v>0</v>
      </c>
      <c r="S25" s="121">
        <f t="shared" si="6"/>
        <v>82</v>
      </c>
      <c r="T25" s="122"/>
      <c r="U25" s="119">
        <f t="shared" si="7"/>
        <v>0</v>
      </c>
      <c r="V25" s="119"/>
      <c r="W25" s="119">
        <f t="shared" si="8"/>
        <v>0</v>
      </c>
      <c r="X25" s="119">
        <v>1</v>
      </c>
      <c r="Y25" s="119">
        <f t="shared" si="9"/>
        <v>3</v>
      </c>
      <c r="Z25" s="119"/>
      <c r="AA25" s="119">
        <f t="shared" si="10"/>
        <v>0</v>
      </c>
      <c r="AB25" s="121">
        <f t="shared" si="11"/>
        <v>3</v>
      </c>
      <c r="AC25" s="122"/>
      <c r="AD25" s="119"/>
      <c r="AE25" s="121"/>
      <c r="AF25" s="122">
        <v>1</v>
      </c>
      <c r="AG25" s="119">
        <f t="shared" si="12"/>
        <v>12</v>
      </c>
      <c r="AH25" s="119"/>
      <c r="AI25" s="119">
        <f t="shared" si="13"/>
        <v>0</v>
      </c>
      <c r="AJ25" s="119"/>
      <c r="AK25" s="119">
        <f t="shared" si="14"/>
        <v>0</v>
      </c>
      <c r="AL25" s="119"/>
      <c r="AM25" s="119">
        <f t="shared" si="15"/>
        <v>0</v>
      </c>
      <c r="AN25" s="119"/>
      <c r="AO25" s="119">
        <f t="shared" si="16"/>
        <v>0</v>
      </c>
      <c r="AP25" s="119"/>
      <c r="AQ25" s="119">
        <f t="shared" si="17"/>
        <v>0</v>
      </c>
      <c r="AR25" s="119"/>
      <c r="AS25" s="119">
        <f t="shared" si="18"/>
        <v>0</v>
      </c>
      <c r="AT25" s="119">
        <f t="shared" si="19"/>
        <v>0</v>
      </c>
      <c r="AU25" s="121">
        <f t="shared" si="20"/>
        <v>12</v>
      </c>
      <c r="AV25" s="152">
        <f t="shared" si="21"/>
        <v>97</v>
      </c>
    </row>
  </sheetData>
  <mergeCells count="9">
    <mergeCell ref="A1:AV1"/>
    <mergeCell ref="A3:D3"/>
    <mergeCell ref="A2:AV2"/>
    <mergeCell ref="AV3:AV4"/>
    <mergeCell ref="C4:D4"/>
    <mergeCell ref="G3:S3"/>
    <mergeCell ref="T3:AB3"/>
    <mergeCell ref="AC3:AE3"/>
    <mergeCell ref="AF3:AU3"/>
  </mergeCells>
  <phoneticPr fontId="0" type="noConversion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  <rowBreaks count="1" manualBreakCount="1">
    <brk id="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T23"/>
  <sheetViews>
    <sheetView zoomScale="85" workbookViewId="0">
      <selection activeCell="A16" sqref="A16:B22"/>
    </sheetView>
  </sheetViews>
  <sheetFormatPr defaultColWidth="9.109375" defaultRowHeight="13.8"/>
  <cols>
    <col min="1" max="1" width="3.6640625" style="1" customWidth="1"/>
    <col min="2" max="2" width="27.5546875" style="1" customWidth="1"/>
    <col min="3" max="3" width="13.5546875" style="1" customWidth="1"/>
    <col min="4" max="4" width="4" style="1" bestFit="1" customWidth="1"/>
    <col min="5" max="7" width="4" style="5" customWidth="1"/>
    <col min="8" max="8" width="4.109375" style="5" customWidth="1"/>
    <col min="9" max="16" width="4" style="5" customWidth="1"/>
    <col min="17" max="17" width="4.44140625" style="5" customWidth="1"/>
    <col min="18" max="18" width="4.88671875" style="5" customWidth="1"/>
    <col min="19" max="19" width="4" style="5" customWidth="1"/>
    <col min="20" max="20" width="3.88671875" style="5" customWidth="1"/>
    <col min="21" max="21" width="3.5546875" style="5" customWidth="1"/>
    <col min="22" max="22" width="3.6640625" style="5" customWidth="1"/>
    <col min="23" max="23" width="4.109375" style="5" customWidth="1"/>
    <col min="24" max="24" width="2.5546875" style="5" customWidth="1"/>
    <col min="25" max="25" width="4.109375" style="5" customWidth="1"/>
    <col min="26" max="28" width="3.5546875" style="5" customWidth="1"/>
    <col min="29" max="29" width="5.109375" style="5" customWidth="1"/>
    <col min="30" max="35" width="5" style="5" customWidth="1"/>
    <col min="36" max="36" width="5" style="83" customWidth="1"/>
    <col min="37" max="37" width="5" style="5" customWidth="1"/>
    <col min="38" max="38" width="5" style="83" customWidth="1"/>
    <col min="39" max="44" width="5" style="5" customWidth="1"/>
    <col min="45" max="45" width="3.6640625" style="5" customWidth="1"/>
    <col min="46" max="46" width="5.109375" style="5" customWidth="1"/>
    <col min="47" max="16384" width="9.109375" style="1"/>
  </cols>
  <sheetData>
    <row r="1" spans="1:46" ht="22.2">
      <c r="A1" s="187" t="s">
        <v>321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9"/>
    </row>
    <row r="2" spans="1:46" ht="19.2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</row>
    <row r="3" spans="1:46" s="56" customFormat="1" ht="25.5" customHeight="1">
      <c r="A3" s="243" t="s">
        <v>340</v>
      </c>
      <c r="B3" s="244"/>
      <c r="C3" s="244"/>
      <c r="D3" s="245"/>
      <c r="E3" s="244" t="s">
        <v>6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50"/>
      <c r="R3" s="251" t="s">
        <v>11</v>
      </c>
      <c r="S3" s="244"/>
      <c r="T3" s="244"/>
      <c r="U3" s="244"/>
      <c r="V3" s="244"/>
      <c r="W3" s="244"/>
      <c r="X3" s="244"/>
      <c r="Y3" s="244"/>
      <c r="Z3" s="250"/>
      <c r="AA3" s="252" t="s">
        <v>12</v>
      </c>
      <c r="AB3" s="253"/>
      <c r="AC3" s="254"/>
      <c r="AD3" s="252" t="s">
        <v>23</v>
      </c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5"/>
      <c r="AT3" s="246" t="s">
        <v>24</v>
      </c>
    </row>
    <row r="4" spans="1:46" s="56" customFormat="1" ht="144" customHeight="1">
      <c r="A4" s="57" t="s">
        <v>341</v>
      </c>
      <c r="B4" s="58" t="s">
        <v>0</v>
      </c>
      <c r="C4" s="248" t="s">
        <v>1</v>
      </c>
      <c r="D4" s="249"/>
      <c r="E4" s="60" t="s">
        <v>2</v>
      </c>
      <c r="F4" s="60" t="s">
        <v>3</v>
      </c>
      <c r="G4" s="60" t="s">
        <v>337</v>
      </c>
      <c r="H4" s="60" t="s">
        <v>3</v>
      </c>
      <c r="I4" s="60" t="s">
        <v>4</v>
      </c>
      <c r="J4" s="60" t="s">
        <v>3</v>
      </c>
      <c r="K4" s="60" t="s">
        <v>338</v>
      </c>
      <c r="L4" s="60" t="s">
        <v>3</v>
      </c>
      <c r="M4" s="61" t="s">
        <v>344</v>
      </c>
      <c r="N4" s="60" t="s">
        <v>3</v>
      </c>
      <c r="O4" s="60" t="s">
        <v>345</v>
      </c>
      <c r="P4" s="60" t="s">
        <v>3</v>
      </c>
      <c r="Q4" s="62" t="s">
        <v>5</v>
      </c>
      <c r="R4" s="63" t="s">
        <v>31</v>
      </c>
      <c r="S4" s="64" t="s">
        <v>3</v>
      </c>
      <c r="T4" s="65" t="s">
        <v>7</v>
      </c>
      <c r="U4" s="64" t="s">
        <v>3</v>
      </c>
      <c r="V4" s="63" t="s">
        <v>13</v>
      </c>
      <c r="W4" s="64" t="s">
        <v>3</v>
      </c>
      <c r="X4" s="63" t="s">
        <v>14</v>
      </c>
      <c r="Y4" s="64" t="s">
        <v>3</v>
      </c>
      <c r="Z4" s="62" t="s">
        <v>5</v>
      </c>
      <c r="AA4" s="64" t="s">
        <v>8</v>
      </c>
      <c r="AB4" s="64" t="s">
        <v>9</v>
      </c>
      <c r="AC4" s="66" t="s">
        <v>10</v>
      </c>
      <c r="AD4" s="67" t="s">
        <v>15</v>
      </c>
      <c r="AE4" s="64" t="s">
        <v>3</v>
      </c>
      <c r="AF4" s="67" t="s">
        <v>16</v>
      </c>
      <c r="AG4" s="64" t="s">
        <v>3</v>
      </c>
      <c r="AH4" s="67" t="s">
        <v>17</v>
      </c>
      <c r="AI4" s="64" t="s">
        <v>3</v>
      </c>
      <c r="AJ4" s="86" t="s">
        <v>18</v>
      </c>
      <c r="AK4" s="64" t="s">
        <v>3</v>
      </c>
      <c r="AL4" s="86" t="s">
        <v>19</v>
      </c>
      <c r="AM4" s="64" t="s">
        <v>3</v>
      </c>
      <c r="AN4" s="67" t="s">
        <v>20</v>
      </c>
      <c r="AO4" s="64" t="s">
        <v>3</v>
      </c>
      <c r="AP4" s="67" t="s">
        <v>21</v>
      </c>
      <c r="AQ4" s="64" t="s">
        <v>3</v>
      </c>
      <c r="AR4" s="68" t="s">
        <v>25</v>
      </c>
      <c r="AS4" s="62" t="s">
        <v>22</v>
      </c>
      <c r="AT4" s="247"/>
    </row>
    <row r="5" spans="1:46" s="89" customFormat="1" ht="14.4">
      <c r="A5" s="153">
        <v>1</v>
      </c>
      <c r="B5" s="154" t="s">
        <v>291</v>
      </c>
      <c r="C5" s="155">
        <v>18506</v>
      </c>
      <c r="D5" s="156" t="s">
        <v>34</v>
      </c>
      <c r="E5" s="157">
        <v>9</v>
      </c>
      <c r="F5" s="158">
        <f t="shared" ref="F5:F23" si="0">E5*6</f>
        <v>54</v>
      </c>
      <c r="G5" s="158"/>
      <c r="H5" s="158">
        <f t="shared" ref="H5:H23" si="1">G5*6</f>
        <v>0</v>
      </c>
      <c r="I5" s="158">
        <v>20</v>
      </c>
      <c r="J5" s="158">
        <f t="shared" ref="J5:J23" si="2">IF(I5&gt;4,I5*2+4,I5*3)</f>
        <v>44</v>
      </c>
      <c r="K5" s="159"/>
      <c r="L5" s="158">
        <f t="shared" ref="L5:L23" si="3">IF(K5&gt;4,K5*2+4,K5*3)</f>
        <v>0</v>
      </c>
      <c r="M5" s="159">
        <v>5</v>
      </c>
      <c r="N5" s="159">
        <f t="shared" ref="N5:N23" si="4">M5*2</f>
        <v>10</v>
      </c>
      <c r="O5" s="159"/>
      <c r="P5" s="159">
        <f t="shared" ref="P5:P23" si="5">O5*1</f>
        <v>0</v>
      </c>
      <c r="Q5" s="160">
        <f t="shared" ref="Q5:Q23" si="6">F5+H5+J5+L5+N5+P5</f>
        <v>108</v>
      </c>
      <c r="R5" s="153"/>
      <c r="S5" s="158">
        <f t="shared" ref="S5:S23" si="7">IF(R5=0,0,6)</f>
        <v>0</v>
      </c>
      <c r="T5" s="158"/>
      <c r="U5" s="158">
        <f t="shared" ref="U5:U23" si="8">T5*4</f>
        <v>0</v>
      </c>
      <c r="V5" s="158"/>
      <c r="W5" s="158">
        <f t="shared" ref="W5:W23" si="9">V5*3</f>
        <v>0</v>
      </c>
      <c r="X5" s="158"/>
      <c r="Y5" s="158">
        <f t="shared" ref="Y5:Y23" si="10">IF(X5=0,0,6)</f>
        <v>0</v>
      </c>
      <c r="Z5" s="160">
        <f t="shared" ref="Z5:Z23" si="11">S5+U5+W5+Y5</f>
        <v>0</v>
      </c>
      <c r="AA5" s="153"/>
      <c r="AB5" s="158"/>
      <c r="AC5" s="160"/>
      <c r="AD5" s="153">
        <v>1</v>
      </c>
      <c r="AE5" s="158">
        <f t="shared" ref="AE5:AE23" si="12">AD5*12</f>
        <v>12</v>
      </c>
      <c r="AF5" s="158"/>
      <c r="AG5" s="158">
        <f t="shared" ref="AG5:AG23" si="13">AF5*5</f>
        <v>0</v>
      </c>
      <c r="AH5" s="158"/>
      <c r="AI5" s="158">
        <f t="shared" ref="AI5:AI23" si="14">AH5*3</f>
        <v>0</v>
      </c>
      <c r="AJ5" s="158"/>
      <c r="AK5" s="158">
        <f t="shared" ref="AK5:AK23" si="15">AJ5*1</f>
        <v>0</v>
      </c>
      <c r="AL5" s="158"/>
      <c r="AM5" s="158">
        <f t="shared" ref="AM5:AM23" si="16">AL5*5</f>
        <v>0</v>
      </c>
      <c r="AN5" s="158"/>
      <c r="AO5" s="158">
        <f t="shared" ref="AO5:AO23" si="17">AN5*5</f>
        <v>0</v>
      </c>
      <c r="AP5" s="158"/>
      <c r="AQ5" s="158">
        <f t="shared" ref="AQ5:AQ23" si="18">AP5*1</f>
        <v>0</v>
      </c>
      <c r="AR5" s="158">
        <f t="shared" ref="AR5:AR23" si="19">IF(AG5+AI5+AK5+AM5+AO5+AQ5&gt;10,10,AG5+AI5+AK5+AM5+AO5+AQ5)</f>
        <v>0</v>
      </c>
      <c r="AS5" s="160">
        <f t="shared" ref="AS5:AS23" si="20">AE5+AR5</f>
        <v>12</v>
      </c>
      <c r="AT5" s="161">
        <f t="shared" ref="AT5:AT23" si="21">Q5+Z5+AS5</f>
        <v>120</v>
      </c>
    </row>
    <row r="6" spans="1:46" s="89" customFormat="1" ht="14.4">
      <c r="A6" s="153">
        <v>2</v>
      </c>
      <c r="B6" s="154" t="s">
        <v>276</v>
      </c>
      <c r="C6" s="155">
        <v>21058</v>
      </c>
      <c r="D6" s="156" t="s">
        <v>34</v>
      </c>
      <c r="E6" s="157">
        <v>9</v>
      </c>
      <c r="F6" s="158">
        <f t="shared" si="0"/>
        <v>54</v>
      </c>
      <c r="G6" s="158"/>
      <c r="H6" s="158">
        <f t="shared" si="1"/>
        <v>0</v>
      </c>
      <c r="I6" s="158">
        <v>19</v>
      </c>
      <c r="J6" s="158">
        <f t="shared" si="2"/>
        <v>42</v>
      </c>
      <c r="K6" s="159"/>
      <c r="L6" s="158">
        <f t="shared" si="3"/>
        <v>0</v>
      </c>
      <c r="M6" s="159">
        <v>5</v>
      </c>
      <c r="N6" s="159">
        <f t="shared" si="4"/>
        <v>10</v>
      </c>
      <c r="O6" s="159"/>
      <c r="P6" s="159">
        <f t="shared" si="5"/>
        <v>0</v>
      </c>
      <c r="Q6" s="160">
        <f t="shared" si="6"/>
        <v>106</v>
      </c>
      <c r="R6" s="153"/>
      <c r="S6" s="158">
        <f t="shared" si="7"/>
        <v>0</v>
      </c>
      <c r="T6" s="158"/>
      <c r="U6" s="158">
        <f t="shared" si="8"/>
        <v>0</v>
      </c>
      <c r="V6" s="158"/>
      <c r="W6" s="158">
        <f t="shared" si="9"/>
        <v>0</v>
      </c>
      <c r="X6" s="158"/>
      <c r="Y6" s="158">
        <f t="shared" si="10"/>
        <v>0</v>
      </c>
      <c r="Z6" s="160">
        <f t="shared" si="11"/>
        <v>0</v>
      </c>
      <c r="AA6" s="153"/>
      <c r="AB6" s="158"/>
      <c r="AC6" s="160"/>
      <c r="AD6" s="153">
        <v>1</v>
      </c>
      <c r="AE6" s="158">
        <f t="shared" si="12"/>
        <v>12</v>
      </c>
      <c r="AF6" s="158"/>
      <c r="AG6" s="158">
        <f t="shared" si="13"/>
        <v>0</v>
      </c>
      <c r="AH6" s="158"/>
      <c r="AI6" s="158">
        <f t="shared" si="14"/>
        <v>0</v>
      </c>
      <c r="AJ6" s="158"/>
      <c r="AK6" s="158">
        <f t="shared" si="15"/>
        <v>0</v>
      </c>
      <c r="AL6" s="158"/>
      <c r="AM6" s="158">
        <f t="shared" si="16"/>
        <v>0</v>
      </c>
      <c r="AN6" s="158"/>
      <c r="AO6" s="158">
        <f t="shared" si="17"/>
        <v>0</v>
      </c>
      <c r="AP6" s="158"/>
      <c r="AQ6" s="158">
        <f t="shared" si="18"/>
        <v>0</v>
      </c>
      <c r="AR6" s="158">
        <f t="shared" si="19"/>
        <v>0</v>
      </c>
      <c r="AS6" s="160">
        <f t="shared" si="20"/>
        <v>12</v>
      </c>
      <c r="AT6" s="161">
        <f t="shared" si="21"/>
        <v>118</v>
      </c>
    </row>
    <row r="7" spans="1:46" s="89" customFormat="1" ht="14.4">
      <c r="A7" s="153">
        <v>3</v>
      </c>
      <c r="B7" s="154" t="s">
        <v>290</v>
      </c>
      <c r="C7" s="155">
        <v>22345</v>
      </c>
      <c r="D7" s="156" t="s">
        <v>34</v>
      </c>
      <c r="E7" s="157">
        <v>9</v>
      </c>
      <c r="F7" s="158">
        <f t="shared" si="0"/>
        <v>54</v>
      </c>
      <c r="G7" s="158"/>
      <c r="H7" s="158">
        <f t="shared" si="1"/>
        <v>0</v>
      </c>
      <c r="I7" s="158">
        <v>20</v>
      </c>
      <c r="J7" s="158">
        <f t="shared" si="2"/>
        <v>44</v>
      </c>
      <c r="K7" s="159"/>
      <c r="L7" s="158">
        <f t="shared" si="3"/>
        <v>0</v>
      </c>
      <c r="M7" s="159">
        <v>4</v>
      </c>
      <c r="N7" s="159">
        <f t="shared" si="4"/>
        <v>8</v>
      </c>
      <c r="O7" s="159"/>
      <c r="P7" s="159">
        <f t="shared" si="5"/>
        <v>0</v>
      </c>
      <c r="Q7" s="160">
        <f t="shared" si="6"/>
        <v>106</v>
      </c>
      <c r="R7" s="153"/>
      <c r="S7" s="158">
        <f t="shared" si="7"/>
        <v>0</v>
      </c>
      <c r="T7" s="158"/>
      <c r="U7" s="158">
        <f t="shared" si="8"/>
        <v>0</v>
      </c>
      <c r="V7" s="158"/>
      <c r="W7" s="158">
        <f t="shared" si="9"/>
        <v>0</v>
      </c>
      <c r="X7" s="158"/>
      <c r="Y7" s="158">
        <f t="shared" si="10"/>
        <v>0</v>
      </c>
      <c r="Z7" s="160">
        <f t="shared" si="11"/>
        <v>0</v>
      </c>
      <c r="AA7" s="153"/>
      <c r="AB7" s="158"/>
      <c r="AC7" s="160"/>
      <c r="AD7" s="153">
        <v>1</v>
      </c>
      <c r="AE7" s="158">
        <f t="shared" si="12"/>
        <v>12</v>
      </c>
      <c r="AF7" s="158"/>
      <c r="AG7" s="158">
        <f t="shared" si="13"/>
        <v>0</v>
      </c>
      <c r="AH7" s="158"/>
      <c r="AI7" s="158">
        <f t="shared" si="14"/>
        <v>0</v>
      </c>
      <c r="AJ7" s="158"/>
      <c r="AK7" s="158">
        <f t="shared" si="15"/>
        <v>0</v>
      </c>
      <c r="AL7" s="158"/>
      <c r="AM7" s="158">
        <f t="shared" si="16"/>
        <v>0</v>
      </c>
      <c r="AN7" s="158"/>
      <c r="AO7" s="158">
        <f t="shared" si="17"/>
        <v>0</v>
      </c>
      <c r="AP7" s="158"/>
      <c r="AQ7" s="158">
        <f t="shared" si="18"/>
        <v>0</v>
      </c>
      <c r="AR7" s="158">
        <f t="shared" si="19"/>
        <v>0</v>
      </c>
      <c r="AS7" s="160">
        <f t="shared" si="20"/>
        <v>12</v>
      </c>
      <c r="AT7" s="161">
        <f t="shared" si="21"/>
        <v>118</v>
      </c>
    </row>
    <row r="8" spans="1:46" s="89" customFormat="1" ht="14.4">
      <c r="A8" s="153">
        <v>4</v>
      </c>
      <c r="B8" s="154" t="s">
        <v>289</v>
      </c>
      <c r="C8" s="155">
        <v>23428</v>
      </c>
      <c r="D8" s="156" t="s">
        <v>34</v>
      </c>
      <c r="E8" s="157">
        <v>9</v>
      </c>
      <c r="F8" s="158">
        <f t="shared" si="0"/>
        <v>54</v>
      </c>
      <c r="G8" s="158"/>
      <c r="H8" s="158">
        <f t="shared" si="1"/>
        <v>0</v>
      </c>
      <c r="I8" s="158">
        <v>16</v>
      </c>
      <c r="J8" s="158">
        <f t="shared" si="2"/>
        <v>36</v>
      </c>
      <c r="K8" s="159"/>
      <c r="L8" s="158">
        <f t="shared" si="3"/>
        <v>0</v>
      </c>
      <c r="M8" s="159">
        <v>5</v>
      </c>
      <c r="N8" s="159">
        <f t="shared" si="4"/>
        <v>10</v>
      </c>
      <c r="O8" s="159"/>
      <c r="P8" s="159">
        <f t="shared" si="5"/>
        <v>0</v>
      </c>
      <c r="Q8" s="160">
        <f t="shared" si="6"/>
        <v>100</v>
      </c>
      <c r="R8" s="153"/>
      <c r="S8" s="158">
        <f t="shared" si="7"/>
        <v>0</v>
      </c>
      <c r="T8" s="158"/>
      <c r="U8" s="158">
        <f t="shared" si="8"/>
        <v>0</v>
      </c>
      <c r="V8" s="158"/>
      <c r="W8" s="158">
        <f t="shared" si="9"/>
        <v>0</v>
      </c>
      <c r="X8" s="158"/>
      <c r="Y8" s="158">
        <f t="shared" si="10"/>
        <v>0</v>
      </c>
      <c r="Z8" s="160">
        <f t="shared" si="11"/>
        <v>0</v>
      </c>
      <c r="AA8" s="153"/>
      <c r="AB8" s="158"/>
      <c r="AC8" s="160"/>
      <c r="AD8" s="153">
        <v>1</v>
      </c>
      <c r="AE8" s="158">
        <f t="shared" si="12"/>
        <v>12</v>
      </c>
      <c r="AF8" s="158"/>
      <c r="AG8" s="158">
        <f t="shared" si="13"/>
        <v>0</v>
      </c>
      <c r="AH8" s="158"/>
      <c r="AI8" s="158">
        <f t="shared" si="14"/>
        <v>0</v>
      </c>
      <c r="AJ8" s="158">
        <v>1</v>
      </c>
      <c r="AK8" s="158">
        <f t="shared" si="15"/>
        <v>1</v>
      </c>
      <c r="AL8" s="158">
        <v>1</v>
      </c>
      <c r="AM8" s="158">
        <f t="shared" si="16"/>
        <v>5</v>
      </c>
      <c r="AN8" s="158"/>
      <c r="AO8" s="158">
        <f t="shared" si="17"/>
        <v>0</v>
      </c>
      <c r="AP8" s="158"/>
      <c r="AQ8" s="158">
        <f t="shared" si="18"/>
        <v>0</v>
      </c>
      <c r="AR8" s="158">
        <f t="shared" si="19"/>
        <v>6</v>
      </c>
      <c r="AS8" s="160">
        <f t="shared" si="20"/>
        <v>18</v>
      </c>
      <c r="AT8" s="161">
        <f t="shared" si="21"/>
        <v>118</v>
      </c>
    </row>
    <row r="9" spans="1:46" s="89" customFormat="1" ht="14.4">
      <c r="A9" s="153">
        <v>5</v>
      </c>
      <c r="B9" s="154" t="s">
        <v>281</v>
      </c>
      <c r="C9" s="155">
        <v>23157</v>
      </c>
      <c r="D9" s="156" t="s">
        <v>34</v>
      </c>
      <c r="E9" s="157">
        <v>9</v>
      </c>
      <c r="F9" s="158">
        <f t="shared" si="0"/>
        <v>54</v>
      </c>
      <c r="G9" s="158"/>
      <c r="H9" s="158">
        <f t="shared" si="1"/>
        <v>0</v>
      </c>
      <c r="I9" s="158">
        <v>17</v>
      </c>
      <c r="J9" s="158">
        <f t="shared" si="2"/>
        <v>38</v>
      </c>
      <c r="K9" s="159"/>
      <c r="L9" s="158">
        <f t="shared" si="3"/>
        <v>0</v>
      </c>
      <c r="M9" s="159">
        <v>5</v>
      </c>
      <c r="N9" s="159">
        <f t="shared" si="4"/>
        <v>10</v>
      </c>
      <c r="O9" s="159"/>
      <c r="P9" s="159">
        <f t="shared" si="5"/>
        <v>0</v>
      </c>
      <c r="Q9" s="160">
        <f t="shared" si="6"/>
        <v>102</v>
      </c>
      <c r="R9" s="153"/>
      <c r="S9" s="158">
        <f t="shared" si="7"/>
        <v>0</v>
      </c>
      <c r="T9" s="158"/>
      <c r="U9" s="158">
        <f t="shared" si="8"/>
        <v>0</v>
      </c>
      <c r="V9" s="158">
        <v>1</v>
      </c>
      <c r="W9" s="158">
        <f t="shared" si="9"/>
        <v>3</v>
      </c>
      <c r="X9" s="158"/>
      <c r="Y9" s="158">
        <f t="shared" si="10"/>
        <v>0</v>
      </c>
      <c r="Z9" s="160">
        <f t="shared" si="11"/>
        <v>3</v>
      </c>
      <c r="AA9" s="153"/>
      <c r="AB9" s="158"/>
      <c r="AC9" s="160"/>
      <c r="AD9" s="153">
        <v>1</v>
      </c>
      <c r="AE9" s="158">
        <f t="shared" si="12"/>
        <v>12</v>
      </c>
      <c r="AF9" s="158"/>
      <c r="AG9" s="158">
        <f t="shared" si="13"/>
        <v>0</v>
      </c>
      <c r="AH9" s="158"/>
      <c r="AI9" s="158">
        <f t="shared" si="14"/>
        <v>0</v>
      </c>
      <c r="AJ9" s="158"/>
      <c r="AK9" s="158">
        <f t="shared" si="15"/>
        <v>0</v>
      </c>
      <c r="AL9" s="158"/>
      <c r="AM9" s="158">
        <f t="shared" si="16"/>
        <v>0</v>
      </c>
      <c r="AN9" s="158"/>
      <c r="AO9" s="158">
        <f t="shared" si="17"/>
        <v>0</v>
      </c>
      <c r="AP9" s="158"/>
      <c r="AQ9" s="158">
        <f t="shared" si="18"/>
        <v>0</v>
      </c>
      <c r="AR9" s="158">
        <f t="shared" si="19"/>
        <v>0</v>
      </c>
      <c r="AS9" s="160">
        <f t="shared" si="20"/>
        <v>12</v>
      </c>
      <c r="AT9" s="161">
        <f t="shared" si="21"/>
        <v>117</v>
      </c>
    </row>
    <row r="10" spans="1:46" s="89" customFormat="1" ht="14.4">
      <c r="A10" s="153">
        <v>6</v>
      </c>
      <c r="B10" s="154" t="s">
        <v>288</v>
      </c>
      <c r="C10" s="155">
        <v>22512</v>
      </c>
      <c r="D10" s="156" t="s">
        <v>34</v>
      </c>
      <c r="E10" s="157">
        <v>9</v>
      </c>
      <c r="F10" s="158">
        <f t="shared" si="0"/>
        <v>54</v>
      </c>
      <c r="G10" s="158"/>
      <c r="H10" s="158">
        <f t="shared" si="1"/>
        <v>0</v>
      </c>
      <c r="I10" s="158">
        <v>18</v>
      </c>
      <c r="J10" s="158">
        <f t="shared" si="2"/>
        <v>40</v>
      </c>
      <c r="K10" s="159"/>
      <c r="L10" s="158">
        <f t="shared" si="3"/>
        <v>0</v>
      </c>
      <c r="M10" s="159">
        <v>5</v>
      </c>
      <c r="N10" s="159">
        <f t="shared" si="4"/>
        <v>10</v>
      </c>
      <c r="O10" s="159"/>
      <c r="P10" s="159">
        <f t="shared" si="5"/>
        <v>0</v>
      </c>
      <c r="Q10" s="160">
        <f t="shared" si="6"/>
        <v>104</v>
      </c>
      <c r="R10" s="153"/>
      <c r="S10" s="158">
        <f t="shared" si="7"/>
        <v>0</v>
      </c>
      <c r="T10" s="158"/>
      <c r="U10" s="158">
        <f t="shared" si="8"/>
        <v>0</v>
      </c>
      <c r="V10" s="158"/>
      <c r="W10" s="158">
        <f t="shared" si="9"/>
        <v>0</v>
      </c>
      <c r="X10" s="158"/>
      <c r="Y10" s="158">
        <f t="shared" si="10"/>
        <v>0</v>
      </c>
      <c r="Z10" s="160">
        <f t="shared" si="11"/>
        <v>0</v>
      </c>
      <c r="AA10" s="153"/>
      <c r="AB10" s="158"/>
      <c r="AC10" s="160"/>
      <c r="AD10" s="153">
        <v>1</v>
      </c>
      <c r="AE10" s="158">
        <f t="shared" si="12"/>
        <v>12</v>
      </c>
      <c r="AF10" s="158"/>
      <c r="AG10" s="158">
        <f t="shared" si="13"/>
        <v>0</v>
      </c>
      <c r="AH10" s="158"/>
      <c r="AI10" s="158">
        <f t="shared" si="14"/>
        <v>0</v>
      </c>
      <c r="AJ10" s="158"/>
      <c r="AK10" s="158">
        <f t="shared" si="15"/>
        <v>0</v>
      </c>
      <c r="AL10" s="158"/>
      <c r="AM10" s="158">
        <f t="shared" si="16"/>
        <v>0</v>
      </c>
      <c r="AN10" s="158"/>
      <c r="AO10" s="158">
        <f t="shared" si="17"/>
        <v>0</v>
      </c>
      <c r="AP10" s="158"/>
      <c r="AQ10" s="158">
        <f t="shared" si="18"/>
        <v>0</v>
      </c>
      <c r="AR10" s="158">
        <f t="shared" si="19"/>
        <v>0</v>
      </c>
      <c r="AS10" s="160">
        <f t="shared" si="20"/>
        <v>12</v>
      </c>
      <c r="AT10" s="161">
        <f t="shared" si="21"/>
        <v>116</v>
      </c>
    </row>
    <row r="11" spans="1:46" s="89" customFormat="1" ht="14.4">
      <c r="A11" s="153">
        <v>7</v>
      </c>
      <c r="B11" s="154" t="s">
        <v>285</v>
      </c>
      <c r="C11" s="155">
        <v>22664</v>
      </c>
      <c r="D11" s="156" t="s">
        <v>34</v>
      </c>
      <c r="E11" s="157">
        <v>9</v>
      </c>
      <c r="F11" s="158">
        <f t="shared" si="0"/>
        <v>54</v>
      </c>
      <c r="G11" s="158"/>
      <c r="H11" s="158">
        <f t="shared" si="1"/>
        <v>0</v>
      </c>
      <c r="I11" s="158">
        <v>17</v>
      </c>
      <c r="J11" s="158">
        <f t="shared" si="2"/>
        <v>38</v>
      </c>
      <c r="K11" s="159"/>
      <c r="L11" s="158">
        <f t="shared" si="3"/>
        <v>0</v>
      </c>
      <c r="M11" s="159">
        <v>5</v>
      </c>
      <c r="N11" s="159">
        <f t="shared" si="4"/>
        <v>10</v>
      </c>
      <c r="O11" s="159"/>
      <c r="P11" s="159">
        <f t="shared" si="5"/>
        <v>0</v>
      </c>
      <c r="Q11" s="160">
        <f t="shared" si="6"/>
        <v>102</v>
      </c>
      <c r="R11" s="153"/>
      <c r="S11" s="158">
        <f t="shared" si="7"/>
        <v>0</v>
      </c>
      <c r="T11" s="158"/>
      <c r="U11" s="158">
        <f t="shared" si="8"/>
        <v>0</v>
      </c>
      <c r="V11" s="158"/>
      <c r="W11" s="158">
        <f t="shared" si="9"/>
        <v>0</v>
      </c>
      <c r="X11" s="158"/>
      <c r="Y11" s="158">
        <f t="shared" si="10"/>
        <v>0</v>
      </c>
      <c r="Z11" s="160">
        <f t="shared" si="11"/>
        <v>0</v>
      </c>
      <c r="AA11" s="153"/>
      <c r="AB11" s="158"/>
      <c r="AC11" s="160"/>
      <c r="AD11" s="153">
        <v>1</v>
      </c>
      <c r="AE11" s="158">
        <f t="shared" si="12"/>
        <v>12</v>
      </c>
      <c r="AF11" s="158"/>
      <c r="AG11" s="158">
        <f t="shared" si="13"/>
        <v>0</v>
      </c>
      <c r="AH11" s="158"/>
      <c r="AI11" s="158">
        <f t="shared" si="14"/>
        <v>0</v>
      </c>
      <c r="AJ11" s="158"/>
      <c r="AK11" s="158">
        <f t="shared" si="15"/>
        <v>0</v>
      </c>
      <c r="AL11" s="158"/>
      <c r="AM11" s="158">
        <f t="shared" si="16"/>
        <v>0</v>
      </c>
      <c r="AN11" s="158"/>
      <c r="AO11" s="158">
        <f t="shared" si="17"/>
        <v>0</v>
      </c>
      <c r="AP11" s="158"/>
      <c r="AQ11" s="158">
        <f t="shared" si="18"/>
        <v>0</v>
      </c>
      <c r="AR11" s="158">
        <f t="shared" si="19"/>
        <v>0</v>
      </c>
      <c r="AS11" s="160">
        <f t="shared" si="20"/>
        <v>12</v>
      </c>
      <c r="AT11" s="161">
        <f t="shared" si="21"/>
        <v>114</v>
      </c>
    </row>
    <row r="12" spans="1:46" s="89" customFormat="1" ht="14.4">
      <c r="A12" s="153">
        <v>8</v>
      </c>
      <c r="B12" s="154" t="s">
        <v>275</v>
      </c>
      <c r="C12" s="155">
        <v>24458</v>
      </c>
      <c r="D12" s="156" t="s">
        <v>34</v>
      </c>
      <c r="E12" s="157">
        <v>9</v>
      </c>
      <c r="F12" s="158">
        <f t="shared" si="0"/>
        <v>54</v>
      </c>
      <c r="G12" s="158"/>
      <c r="H12" s="158">
        <f t="shared" si="1"/>
        <v>0</v>
      </c>
      <c r="I12" s="158">
        <v>17</v>
      </c>
      <c r="J12" s="158">
        <f t="shared" si="2"/>
        <v>38</v>
      </c>
      <c r="K12" s="159"/>
      <c r="L12" s="158">
        <f t="shared" si="3"/>
        <v>0</v>
      </c>
      <c r="M12" s="159">
        <v>5</v>
      </c>
      <c r="N12" s="159">
        <f t="shared" si="4"/>
        <v>10</v>
      </c>
      <c r="O12" s="159"/>
      <c r="P12" s="159">
        <f t="shared" si="5"/>
        <v>0</v>
      </c>
      <c r="Q12" s="160">
        <f t="shared" si="6"/>
        <v>102</v>
      </c>
      <c r="R12" s="153"/>
      <c r="S12" s="158">
        <f t="shared" si="7"/>
        <v>0</v>
      </c>
      <c r="T12" s="158"/>
      <c r="U12" s="158">
        <f t="shared" si="8"/>
        <v>0</v>
      </c>
      <c r="V12" s="158"/>
      <c r="W12" s="158">
        <f t="shared" si="9"/>
        <v>0</v>
      </c>
      <c r="X12" s="158"/>
      <c r="Y12" s="158">
        <f t="shared" si="10"/>
        <v>0</v>
      </c>
      <c r="Z12" s="160">
        <f t="shared" si="11"/>
        <v>0</v>
      </c>
      <c r="AA12" s="153"/>
      <c r="AB12" s="158"/>
      <c r="AC12" s="160"/>
      <c r="AD12" s="153">
        <v>1</v>
      </c>
      <c r="AE12" s="158">
        <f t="shared" si="12"/>
        <v>12</v>
      </c>
      <c r="AF12" s="158"/>
      <c r="AG12" s="158">
        <f t="shared" si="13"/>
        <v>0</v>
      </c>
      <c r="AH12" s="158"/>
      <c r="AI12" s="158">
        <f t="shared" si="14"/>
        <v>0</v>
      </c>
      <c r="AJ12" s="158"/>
      <c r="AK12" s="158">
        <f t="shared" si="15"/>
        <v>0</v>
      </c>
      <c r="AL12" s="158"/>
      <c r="AM12" s="158">
        <f t="shared" si="16"/>
        <v>0</v>
      </c>
      <c r="AN12" s="158"/>
      <c r="AO12" s="158">
        <f t="shared" si="17"/>
        <v>0</v>
      </c>
      <c r="AP12" s="158"/>
      <c r="AQ12" s="158">
        <f t="shared" si="18"/>
        <v>0</v>
      </c>
      <c r="AR12" s="158">
        <f t="shared" si="19"/>
        <v>0</v>
      </c>
      <c r="AS12" s="160">
        <f t="shared" si="20"/>
        <v>12</v>
      </c>
      <c r="AT12" s="161">
        <f t="shared" si="21"/>
        <v>114</v>
      </c>
    </row>
    <row r="13" spans="1:46" s="89" customFormat="1" ht="14.4">
      <c r="A13" s="153">
        <v>9</v>
      </c>
      <c r="B13" s="154" t="s">
        <v>280</v>
      </c>
      <c r="C13" s="155">
        <v>23955</v>
      </c>
      <c r="D13" s="156" t="s">
        <v>34</v>
      </c>
      <c r="E13" s="157">
        <v>9</v>
      </c>
      <c r="F13" s="158">
        <f t="shared" si="0"/>
        <v>54</v>
      </c>
      <c r="G13" s="158"/>
      <c r="H13" s="158">
        <f t="shared" si="1"/>
        <v>0</v>
      </c>
      <c r="I13" s="158">
        <v>15</v>
      </c>
      <c r="J13" s="158">
        <f t="shared" si="2"/>
        <v>34</v>
      </c>
      <c r="K13" s="159"/>
      <c r="L13" s="158">
        <f t="shared" si="3"/>
        <v>0</v>
      </c>
      <c r="M13" s="159">
        <v>4</v>
      </c>
      <c r="N13" s="159">
        <f t="shared" si="4"/>
        <v>8</v>
      </c>
      <c r="O13" s="159"/>
      <c r="P13" s="159">
        <f t="shared" si="5"/>
        <v>0</v>
      </c>
      <c r="Q13" s="160">
        <f t="shared" si="6"/>
        <v>96</v>
      </c>
      <c r="R13" s="153"/>
      <c r="S13" s="158">
        <f t="shared" si="7"/>
        <v>0</v>
      </c>
      <c r="T13" s="158"/>
      <c r="U13" s="158">
        <f t="shared" si="8"/>
        <v>0</v>
      </c>
      <c r="V13" s="158">
        <v>1</v>
      </c>
      <c r="W13" s="158">
        <f t="shared" si="9"/>
        <v>3</v>
      </c>
      <c r="X13" s="158"/>
      <c r="Y13" s="158">
        <f t="shared" si="10"/>
        <v>0</v>
      </c>
      <c r="Z13" s="160">
        <f t="shared" si="11"/>
        <v>3</v>
      </c>
      <c r="AA13" s="153"/>
      <c r="AB13" s="158"/>
      <c r="AC13" s="160"/>
      <c r="AD13" s="153">
        <v>1</v>
      </c>
      <c r="AE13" s="158">
        <f t="shared" si="12"/>
        <v>12</v>
      </c>
      <c r="AF13" s="158"/>
      <c r="AG13" s="158">
        <f t="shared" si="13"/>
        <v>0</v>
      </c>
      <c r="AH13" s="158"/>
      <c r="AI13" s="158">
        <f t="shared" si="14"/>
        <v>0</v>
      </c>
      <c r="AJ13" s="158"/>
      <c r="AK13" s="158">
        <f t="shared" si="15"/>
        <v>0</v>
      </c>
      <c r="AL13" s="158"/>
      <c r="AM13" s="158">
        <f t="shared" si="16"/>
        <v>0</v>
      </c>
      <c r="AN13" s="158"/>
      <c r="AO13" s="158">
        <f t="shared" si="17"/>
        <v>0</v>
      </c>
      <c r="AP13" s="158"/>
      <c r="AQ13" s="158">
        <f t="shared" si="18"/>
        <v>0</v>
      </c>
      <c r="AR13" s="158">
        <f t="shared" si="19"/>
        <v>0</v>
      </c>
      <c r="AS13" s="160">
        <f t="shared" si="20"/>
        <v>12</v>
      </c>
      <c r="AT13" s="161">
        <f t="shared" si="21"/>
        <v>111</v>
      </c>
    </row>
    <row r="14" spans="1:46" s="89" customFormat="1" ht="14.4">
      <c r="A14" s="153">
        <v>10</v>
      </c>
      <c r="B14" s="154" t="s">
        <v>286</v>
      </c>
      <c r="C14" s="155">
        <v>19698</v>
      </c>
      <c r="D14" s="156" t="s">
        <v>34</v>
      </c>
      <c r="E14" s="157">
        <v>9</v>
      </c>
      <c r="F14" s="158">
        <f t="shared" si="0"/>
        <v>54</v>
      </c>
      <c r="G14" s="158"/>
      <c r="H14" s="158">
        <f t="shared" si="1"/>
        <v>0</v>
      </c>
      <c r="I14" s="158">
        <v>15</v>
      </c>
      <c r="J14" s="158">
        <f t="shared" si="2"/>
        <v>34</v>
      </c>
      <c r="K14" s="159"/>
      <c r="L14" s="158">
        <f t="shared" si="3"/>
        <v>0</v>
      </c>
      <c r="M14" s="159">
        <v>5</v>
      </c>
      <c r="N14" s="159">
        <f t="shared" si="4"/>
        <v>10</v>
      </c>
      <c r="O14" s="159"/>
      <c r="P14" s="159">
        <f t="shared" si="5"/>
        <v>0</v>
      </c>
      <c r="Q14" s="160">
        <f t="shared" si="6"/>
        <v>98</v>
      </c>
      <c r="R14" s="153"/>
      <c r="S14" s="158">
        <f t="shared" si="7"/>
        <v>0</v>
      </c>
      <c r="T14" s="158"/>
      <c r="U14" s="158">
        <f t="shared" si="8"/>
        <v>0</v>
      </c>
      <c r="V14" s="158"/>
      <c r="W14" s="158">
        <f t="shared" si="9"/>
        <v>0</v>
      </c>
      <c r="X14" s="158"/>
      <c r="Y14" s="158">
        <f t="shared" si="10"/>
        <v>0</v>
      </c>
      <c r="Z14" s="160">
        <f t="shared" si="11"/>
        <v>0</v>
      </c>
      <c r="AA14" s="153"/>
      <c r="AB14" s="158"/>
      <c r="AC14" s="160"/>
      <c r="AD14" s="153">
        <v>1</v>
      </c>
      <c r="AE14" s="158">
        <f t="shared" si="12"/>
        <v>12</v>
      </c>
      <c r="AF14" s="158"/>
      <c r="AG14" s="158">
        <f t="shared" si="13"/>
        <v>0</v>
      </c>
      <c r="AH14" s="158"/>
      <c r="AI14" s="158">
        <f t="shared" si="14"/>
        <v>0</v>
      </c>
      <c r="AJ14" s="158"/>
      <c r="AK14" s="158">
        <f t="shared" si="15"/>
        <v>0</v>
      </c>
      <c r="AL14" s="158"/>
      <c r="AM14" s="158">
        <f t="shared" si="16"/>
        <v>0</v>
      </c>
      <c r="AN14" s="158"/>
      <c r="AO14" s="158">
        <f t="shared" si="17"/>
        <v>0</v>
      </c>
      <c r="AP14" s="158"/>
      <c r="AQ14" s="158">
        <f t="shared" si="18"/>
        <v>0</v>
      </c>
      <c r="AR14" s="158">
        <f t="shared" si="19"/>
        <v>0</v>
      </c>
      <c r="AS14" s="160">
        <f t="shared" si="20"/>
        <v>12</v>
      </c>
      <c r="AT14" s="161">
        <f t="shared" si="21"/>
        <v>110</v>
      </c>
    </row>
    <row r="15" spans="1:46" s="89" customFormat="1" ht="14.4">
      <c r="A15" s="153">
        <v>11</v>
      </c>
      <c r="B15" s="154" t="s">
        <v>293</v>
      </c>
      <c r="C15" s="155">
        <v>19844</v>
      </c>
      <c r="D15" s="156" t="s">
        <v>34</v>
      </c>
      <c r="E15" s="157">
        <v>7</v>
      </c>
      <c r="F15" s="158">
        <f t="shared" si="0"/>
        <v>42</v>
      </c>
      <c r="G15" s="158"/>
      <c r="H15" s="158">
        <f t="shared" si="1"/>
        <v>0</v>
      </c>
      <c r="I15" s="158">
        <v>21</v>
      </c>
      <c r="J15" s="158">
        <f t="shared" si="2"/>
        <v>46</v>
      </c>
      <c r="K15" s="159"/>
      <c r="L15" s="158">
        <f t="shared" si="3"/>
        <v>0</v>
      </c>
      <c r="M15" s="159">
        <v>5</v>
      </c>
      <c r="N15" s="159">
        <f t="shared" si="4"/>
        <v>10</v>
      </c>
      <c r="O15" s="159"/>
      <c r="P15" s="159">
        <f t="shared" si="5"/>
        <v>0</v>
      </c>
      <c r="Q15" s="160">
        <f t="shared" si="6"/>
        <v>98</v>
      </c>
      <c r="R15" s="153"/>
      <c r="S15" s="158">
        <f t="shared" si="7"/>
        <v>0</v>
      </c>
      <c r="T15" s="158"/>
      <c r="U15" s="158">
        <f t="shared" si="8"/>
        <v>0</v>
      </c>
      <c r="V15" s="158"/>
      <c r="W15" s="158">
        <f t="shared" si="9"/>
        <v>0</v>
      </c>
      <c r="X15" s="158"/>
      <c r="Y15" s="158">
        <f t="shared" si="10"/>
        <v>0</v>
      </c>
      <c r="Z15" s="160">
        <f t="shared" si="11"/>
        <v>0</v>
      </c>
      <c r="AA15" s="153"/>
      <c r="AB15" s="158"/>
      <c r="AC15" s="160"/>
      <c r="AD15" s="153">
        <v>1</v>
      </c>
      <c r="AE15" s="158">
        <f t="shared" si="12"/>
        <v>12</v>
      </c>
      <c r="AF15" s="158"/>
      <c r="AG15" s="158">
        <f t="shared" si="13"/>
        <v>0</v>
      </c>
      <c r="AH15" s="158"/>
      <c r="AI15" s="158">
        <f t="shared" si="14"/>
        <v>0</v>
      </c>
      <c r="AJ15" s="158"/>
      <c r="AK15" s="158">
        <f t="shared" si="15"/>
        <v>0</v>
      </c>
      <c r="AL15" s="158"/>
      <c r="AM15" s="158">
        <f t="shared" si="16"/>
        <v>0</v>
      </c>
      <c r="AN15" s="158"/>
      <c r="AO15" s="158">
        <f t="shared" si="17"/>
        <v>0</v>
      </c>
      <c r="AP15" s="158"/>
      <c r="AQ15" s="158">
        <f t="shared" si="18"/>
        <v>0</v>
      </c>
      <c r="AR15" s="158">
        <f t="shared" si="19"/>
        <v>0</v>
      </c>
      <c r="AS15" s="160">
        <f t="shared" si="20"/>
        <v>12</v>
      </c>
      <c r="AT15" s="161">
        <f t="shared" si="21"/>
        <v>110</v>
      </c>
    </row>
    <row r="16" spans="1:46" s="89" customFormat="1" ht="14.4">
      <c r="A16" s="153">
        <v>12</v>
      </c>
      <c r="B16" s="154" t="s">
        <v>274</v>
      </c>
      <c r="C16" s="155">
        <v>23917</v>
      </c>
      <c r="D16" s="156" t="s">
        <v>34</v>
      </c>
      <c r="E16" s="157">
        <v>8</v>
      </c>
      <c r="F16" s="158">
        <f t="shared" si="0"/>
        <v>48</v>
      </c>
      <c r="G16" s="158"/>
      <c r="H16" s="158">
        <f t="shared" si="1"/>
        <v>0</v>
      </c>
      <c r="I16" s="158">
        <v>16</v>
      </c>
      <c r="J16" s="158">
        <f t="shared" si="2"/>
        <v>36</v>
      </c>
      <c r="K16" s="159"/>
      <c r="L16" s="158">
        <f t="shared" si="3"/>
        <v>0</v>
      </c>
      <c r="M16" s="159">
        <v>4</v>
      </c>
      <c r="N16" s="159">
        <f t="shared" si="4"/>
        <v>8</v>
      </c>
      <c r="O16" s="159"/>
      <c r="P16" s="159">
        <f t="shared" si="5"/>
        <v>0</v>
      </c>
      <c r="Q16" s="160">
        <f t="shared" si="6"/>
        <v>92</v>
      </c>
      <c r="R16" s="153"/>
      <c r="S16" s="158">
        <f t="shared" si="7"/>
        <v>0</v>
      </c>
      <c r="T16" s="158"/>
      <c r="U16" s="158">
        <f t="shared" si="8"/>
        <v>0</v>
      </c>
      <c r="V16" s="158">
        <v>1</v>
      </c>
      <c r="W16" s="158">
        <f t="shared" si="9"/>
        <v>3</v>
      </c>
      <c r="X16" s="158"/>
      <c r="Y16" s="158">
        <f t="shared" si="10"/>
        <v>0</v>
      </c>
      <c r="Z16" s="160">
        <f t="shared" si="11"/>
        <v>3</v>
      </c>
      <c r="AA16" s="153"/>
      <c r="AB16" s="158"/>
      <c r="AC16" s="160"/>
      <c r="AD16" s="153">
        <v>1</v>
      </c>
      <c r="AE16" s="158">
        <f t="shared" si="12"/>
        <v>12</v>
      </c>
      <c r="AF16" s="158"/>
      <c r="AG16" s="158">
        <f t="shared" si="13"/>
        <v>0</v>
      </c>
      <c r="AH16" s="158">
        <v>1</v>
      </c>
      <c r="AI16" s="158">
        <f t="shared" si="14"/>
        <v>3</v>
      </c>
      <c r="AJ16" s="158"/>
      <c r="AK16" s="158">
        <f t="shared" si="15"/>
        <v>0</v>
      </c>
      <c r="AL16" s="158"/>
      <c r="AM16" s="158">
        <f t="shared" si="16"/>
        <v>0</v>
      </c>
      <c r="AN16" s="158"/>
      <c r="AO16" s="158">
        <f t="shared" si="17"/>
        <v>0</v>
      </c>
      <c r="AP16" s="158"/>
      <c r="AQ16" s="158">
        <f t="shared" si="18"/>
        <v>0</v>
      </c>
      <c r="AR16" s="158">
        <f t="shared" si="19"/>
        <v>3</v>
      </c>
      <c r="AS16" s="160">
        <f t="shared" si="20"/>
        <v>15</v>
      </c>
      <c r="AT16" s="161">
        <f t="shared" si="21"/>
        <v>110</v>
      </c>
    </row>
    <row r="17" spans="1:46" s="89" customFormat="1" ht="14.4">
      <c r="A17" s="153">
        <v>13</v>
      </c>
      <c r="B17" s="154" t="s">
        <v>277</v>
      </c>
      <c r="C17" s="155">
        <v>20631</v>
      </c>
      <c r="D17" s="156" t="s">
        <v>34</v>
      </c>
      <c r="E17" s="157">
        <v>7</v>
      </c>
      <c r="F17" s="158">
        <f t="shared" si="0"/>
        <v>42</v>
      </c>
      <c r="G17" s="158"/>
      <c r="H17" s="158">
        <f t="shared" si="1"/>
        <v>0</v>
      </c>
      <c r="I17" s="158">
        <v>20</v>
      </c>
      <c r="J17" s="158">
        <f t="shared" si="2"/>
        <v>44</v>
      </c>
      <c r="K17" s="159"/>
      <c r="L17" s="158">
        <f t="shared" si="3"/>
        <v>0</v>
      </c>
      <c r="M17" s="159">
        <v>5</v>
      </c>
      <c r="N17" s="159">
        <f t="shared" si="4"/>
        <v>10</v>
      </c>
      <c r="O17" s="159"/>
      <c r="P17" s="159">
        <f t="shared" si="5"/>
        <v>0</v>
      </c>
      <c r="Q17" s="160">
        <f t="shared" si="6"/>
        <v>96</v>
      </c>
      <c r="R17" s="153"/>
      <c r="S17" s="158">
        <f t="shared" si="7"/>
        <v>0</v>
      </c>
      <c r="T17" s="158"/>
      <c r="U17" s="158">
        <f t="shared" si="8"/>
        <v>0</v>
      </c>
      <c r="V17" s="158"/>
      <c r="W17" s="158">
        <f t="shared" si="9"/>
        <v>0</v>
      </c>
      <c r="X17" s="158"/>
      <c r="Y17" s="158">
        <f t="shared" si="10"/>
        <v>0</v>
      </c>
      <c r="Z17" s="160">
        <f t="shared" si="11"/>
        <v>0</v>
      </c>
      <c r="AA17" s="153"/>
      <c r="AB17" s="158"/>
      <c r="AC17" s="160"/>
      <c r="AD17" s="153">
        <v>1</v>
      </c>
      <c r="AE17" s="158">
        <f t="shared" si="12"/>
        <v>12</v>
      </c>
      <c r="AF17" s="158"/>
      <c r="AG17" s="158">
        <f t="shared" si="13"/>
        <v>0</v>
      </c>
      <c r="AH17" s="158"/>
      <c r="AI17" s="158">
        <f t="shared" si="14"/>
        <v>0</v>
      </c>
      <c r="AJ17" s="158"/>
      <c r="AK17" s="158">
        <f t="shared" si="15"/>
        <v>0</v>
      </c>
      <c r="AL17" s="158"/>
      <c r="AM17" s="158">
        <f t="shared" si="16"/>
        <v>0</v>
      </c>
      <c r="AN17" s="158"/>
      <c r="AO17" s="158">
        <f t="shared" si="17"/>
        <v>0</v>
      </c>
      <c r="AP17" s="158"/>
      <c r="AQ17" s="158">
        <f t="shared" si="18"/>
        <v>0</v>
      </c>
      <c r="AR17" s="158">
        <f t="shared" si="19"/>
        <v>0</v>
      </c>
      <c r="AS17" s="160">
        <f t="shared" si="20"/>
        <v>12</v>
      </c>
      <c r="AT17" s="161">
        <f t="shared" si="21"/>
        <v>108</v>
      </c>
    </row>
    <row r="18" spans="1:46" s="89" customFormat="1" ht="14.4">
      <c r="A18" s="153">
        <v>14</v>
      </c>
      <c r="B18" s="154" t="s">
        <v>282</v>
      </c>
      <c r="C18" s="155">
        <v>21935</v>
      </c>
      <c r="D18" s="156" t="s">
        <v>283</v>
      </c>
      <c r="E18" s="157">
        <v>8</v>
      </c>
      <c r="F18" s="158">
        <f t="shared" si="0"/>
        <v>48</v>
      </c>
      <c r="G18" s="158"/>
      <c r="H18" s="158">
        <f t="shared" si="1"/>
        <v>0</v>
      </c>
      <c r="I18" s="158">
        <v>14</v>
      </c>
      <c r="J18" s="158">
        <f t="shared" si="2"/>
        <v>32</v>
      </c>
      <c r="K18" s="159"/>
      <c r="L18" s="158">
        <f t="shared" si="3"/>
        <v>0</v>
      </c>
      <c r="M18" s="159">
        <v>4</v>
      </c>
      <c r="N18" s="159">
        <f t="shared" si="4"/>
        <v>8</v>
      </c>
      <c r="O18" s="159"/>
      <c r="P18" s="159">
        <f t="shared" si="5"/>
        <v>0</v>
      </c>
      <c r="Q18" s="160">
        <f t="shared" si="6"/>
        <v>88</v>
      </c>
      <c r="R18" s="153"/>
      <c r="S18" s="158">
        <f t="shared" si="7"/>
        <v>0</v>
      </c>
      <c r="T18" s="158"/>
      <c r="U18" s="158">
        <f t="shared" si="8"/>
        <v>0</v>
      </c>
      <c r="V18" s="158"/>
      <c r="W18" s="158">
        <f t="shared" si="9"/>
        <v>0</v>
      </c>
      <c r="X18" s="158"/>
      <c r="Y18" s="158">
        <f t="shared" si="10"/>
        <v>0</v>
      </c>
      <c r="Z18" s="160">
        <f t="shared" si="11"/>
        <v>0</v>
      </c>
      <c r="AA18" s="153"/>
      <c r="AB18" s="158"/>
      <c r="AC18" s="160" t="s">
        <v>87</v>
      </c>
      <c r="AD18" s="153">
        <v>1</v>
      </c>
      <c r="AE18" s="158">
        <f t="shared" si="12"/>
        <v>12</v>
      </c>
      <c r="AF18" s="158">
        <v>1</v>
      </c>
      <c r="AG18" s="158">
        <f t="shared" si="13"/>
        <v>5</v>
      </c>
      <c r="AH18" s="158">
        <v>1</v>
      </c>
      <c r="AI18" s="158">
        <f t="shared" si="14"/>
        <v>3</v>
      </c>
      <c r="AJ18" s="158"/>
      <c r="AK18" s="158">
        <f t="shared" si="15"/>
        <v>0</v>
      </c>
      <c r="AL18" s="158"/>
      <c r="AM18" s="158">
        <f t="shared" si="16"/>
        <v>0</v>
      </c>
      <c r="AN18" s="158"/>
      <c r="AO18" s="158">
        <f t="shared" si="17"/>
        <v>0</v>
      </c>
      <c r="AP18" s="158"/>
      <c r="AQ18" s="158">
        <f t="shared" si="18"/>
        <v>0</v>
      </c>
      <c r="AR18" s="158">
        <f t="shared" si="19"/>
        <v>8</v>
      </c>
      <c r="AS18" s="160">
        <f t="shared" si="20"/>
        <v>20</v>
      </c>
      <c r="AT18" s="161">
        <f t="shared" si="21"/>
        <v>108</v>
      </c>
    </row>
    <row r="19" spans="1:46" s="89" customFormat="1" ht="14.4">
      <c r="A19" s="153">
        <v>15</v>
      </c>
      <c r="B19" s="154" t="s">
        <v>279</v>
      </c>
      <c r="C19" s="155">
        <v>24864</v>
      </c>
      <c r="D19" s="156" t="s">
        <v>34</v>
      </c>
      <c r="E19" s="157">
        <v>7</v>
      </c>
      <c r="F19" s="158">
        <f t="shared" si="0"/>
        <v>42</v>
      </c>
      <c r="G19" s="158"/>
      <c r="H19" s="158">
        <f t="shared" si="1"/>
        <v>0</v>
      </c>
      <c r="I19" s="158">
        <v>17</v>
      </c>
      <c r="J19" s="158">
        <f t="shared" si="2"/>
        <v>38</v>
      </c>
      <c r="K19" s="159"/>
      <c r="L19" s="158">
        <f t="shared" si="3"/>
        <v>0</v>
      </c>
      <c r="M19" s="159">
        <v>5</v>
      </c>
      <c r="N19" s="159">
        <f t="shared" si="4"/>
        <v>10</v>
      </c>
      <c r="O19" s="159"/>
      <c r="P19" s="159">
        <f t="shared" si="5"/>
        <v>0</v>
      </c>
      <c r="Q19" s="160">
        <f t="shared" si="6"/>
        <v>90</v>
      </c>
      <c r="R19" s="153"/>
      <c r="S19" s="158">
        <f t="shared" si="7"/>
        <v>0</v>
      </c>
      <c r="T19" s="158"/>
      <c r="U19" s="158">
        <f t="shared" si="8"/>
        <v>0</v>
      </c>
      <c r="V19" s="158"/>
      <c r="W19" s="158">
        <f t="shared" si="9"/>
        <v>0</v>
      </c>
      <c r="X19" s="158"/>
      <c r="Y19" s="158">
        <f t="shared" si="10"/>
        <v>0</v>
      </c>
      <c r="Z19" s="160">
        <f t="shared" si="11"/>
        <v>0</v>
      </c>
      <c r="AA19" s="153"/>
      <c r="AB19" s="158"/>
      <c r="AC19" s="160"/>
      <c r="AD19" s="153">
        <v>1</v>
      </c>
      <c r="AE19" s="158">
        <f t="shared" si="12"/>
        <v>12</v>
      </c>
      <c r="AF19" s="158"/>
      <c r="AG19" s="158">
        <f t="shared" si="13"/>
        <v>0</v>
      </c>
      <c r="AH19" s="158"/>
      <c r="AI19" s="158">
        <f t="shared" si="14"/>
        <v>0</v>
      </c>
      <c r="AJ19" s="158">
        <v>1</v>
      </c>
      <c r="AK19" s="158">
        <f t="shared" si="15"/>
        <v>1</v>
      </c>
      <c r="AL19" s="158">
        <v>1</v>
      </c>
      <c r="AM19" s="158">
        <f t="shared" si="16"/>
        <v>5</v>
      </c>
      <c r="AN19" s="158"/>
      <c r="AO19" s="158">
        <f t="shared" si="17"/>
        <v>0</v>
      </c>
      <c r="AP19" s="158"/>
      <c r="AQ19" s="158">
        <f t="shared" si="18"/>
        <v>0</v>
      </c>
      <c r="AR19" s="158">
        <f t="shared" si="19"/>
        <v>6</v>
      </c>
      <c r="AS19" s="160">
        <f t="shared" si="20"/>
        <v>18</v>
      </c>
      <c r="AT19" s="161">
        <f t="shared" si="21"/>
        <v>108</v>
      </c>
    </row>
    <row r="20" spans="1:46" s="89" customFormat="1" ht="14.4">
      <c r="A20" s="153">
        <v>16</v>
      </c>
      <c r="B20" s="154" t="s">
        <v>292</v>
      </c>
      <c r="C20" s="155">
        <v>21634</v>
      </c>
      <c r="D20" s="156" t="s">
        <v>34</v>
      </c>
      <c r="E20" s="157">
        <v>8</v>
      </c>
      <c r="F20" s="158">
        <f t="shared" si="0"/>
        <v>48</v>
      </c>
      <c r="G20" s="158"/>
      <c r="H20" s="158">
        <f t="shared" si="1"/>
        <v>0</v>
      </c>
      <c r="I20" s="158">
        <v>16</v>
      </c>
      <c r="J20" s="158">
        <f t="shared" si="2"/>
        <v>36</v>
      </c>
      <c r="K20" s="159"/>
      <c r="L20" s="158">
        <f t="shared" si="3"/>
        <v>0</v>
      </c>
      <c r="M20" s="159">
        <v>4</v>
      </c>
      <c r="N20" s="159">
        <f t="shared" si="4"/>
        <v>8</v>
      </c>
      <c r="O20" s="159"/>
      <c r="P20" s="159">
        <f t="shared" si="5"/>
        <v>0</v>
      </c>
      <c r="Q20" s="160">
        <f t="shared" si="6"/>
        <v>92</v>
      </c>
      <c r="R20" s="153"/>
      <c r="S20" s="158">
        <f t="shared" si="7"/>
        <v>0</v>
      </c>
      <c r="T20" s="158"/>
      <c r="U20" s="158">
        <f t="shared" si="8"/>
        <v>0</v>
      </c>
      <c r="V20" s="158"/>
      <c r="W20" s="158">
        <f t="shared" si="9"/>
        <v>0</v>
      </c>
      <c r="X20" s="158"/>
      <c r="Y20" s="158">
        <f t="shared" si="10"/>
        <v>0</v>
      </c>
      <c r="Z20" s="160">
        <f t="shared" si="11"/>
        <v>0</v>
      </c>
      <c r="AA20" s="153"/>
      <c r="AB20" s="158"/>
      <c r="AC20" s="160"/>
      <c r="AD20" s="153">
        <v>1</v>
      </c>
      <c r="AE20" s="158">
        <f t="shared" si="12"/>
        <v>12</v>
      </c>
      <c r="AF20" s="158"/>
      <c r="AG20" s="158">
        <f t="shared" si="13"/>
        <v>0</v>
      </c>
      <c r="AH20" s="158">
        <v>1</v>
      </c>
      <c r="AI20" s="158">
        <f t="shared" si="14"/>
        <v>3</v>
      </c>
      <c r="AJ20" s="158"/>
      <c r="AK20" s="158">
        <f t="shared" si="15"/>
        <v>0</v>
      </c>
      <c r="AL20" s="158"/>
      <c r="AM20" s="158">
        <f t="shared" si="16"/>
        <v>0</v>
      </c>
      <c r="AN20" s="158"/>
      <c r="AO20" s="158">
        <f t="shared" si="17"/>
        <v>0</v>
      </c>
      <c r="AP20" s="158"/>
      <c r="AQ20" s="158">
        <f t="shared" si="18"/>
        <v>0</v>
      </c>
      <c r="AR20" s="158">
        <f t="shared" si="19"/>
        <v>3</v>
      </c>
      <c r="AS20" s="160">
        <f t="shared" si="20"/>
        <v>15</v>
      </c>
      <c r="AT20" s="161">
        <f t="shared" si="21"/>
        <v>107</v>
      </c>
    </row>
    <row r="21" spans="1:46" s="89" customFormat="1" ht="14.4">
      <c r="A21" s="153">
        <v>17</v>
      </c>
      <c r="B21" s="154" t="s">
        <v>287</v>
      </c>
      <c r="C21" s="155">
        <v>19101</v>
      </c>
      <c r="D21" s="156" t="s">
        <v>34</v>
      </c>
      <c r="E21" s="157">
        <v>9</v>
      </c>
      <c r="F21" s="158">
        <f t="shared" si="0"/>
        <v>54</v>
      </c>
      <c r="G21" s="158"/>
      <c r="H21" s="158">
        <f t="shared" si="1"/>
        <v>0</v>
      </c>
      <c r="I21" s="158">
        <v>13</v>
      </c>
      <c r="J21" s="158">
        <f t="shared" si="2"/>
        <v>30</v>
      </c>
      <c r="K21" s="159"/>
      <c r="L21" s="158">
        <f t="shared" si="3"/>
        <v>0</v>
      </c>
      <c r="M21" s="159">
        <v>5</v>
      </c>
      <c r="N21" s="159">
        <f t="shared" si="4"/>
        <v>10</v>
      </c>
      <c r="O21" s="159"/>
      <c r="P21" s="159">
        <f t="shared" si="5"/>
        <v>0</v>
      </c>
      <c r="Q21" s="160">
        <f t="shared" si="6"/>
        <v>94</v>
      </c>
      <c r="R21" s="153"/>
      <c r="S21" s="158">
        <f t="shared" si="7"/>
        <v>0</v>
      </c>
      <c r="T21" s="158"/>
      <c r="U21" s="158">
        <f t="shared" si="8"/>
        <v>0</v>
      </c>
      <c r="V21" s="158"/>
      <c r="W21" s="158">
        <f t="shared" si="9"/>
        <v>0</v>
      </c>
      <c r="X21" s="158"/>
      <c r="Y21" s="158">
        <f t="shared" si="10"/>
        <v>0</v>
      </c>
      <c r="Z21" s="160">
        <f t="shared" si="11"/>
        <v>0</v>
      </c>
      <c r="AA21" s="153"/>
      <c r="AB21" s="158"/>
      <c r="AC21" s="160"/>
      <c r="AD21" s="153">
        <v>1</v>
      </c>
      <c r="AE21" s="158">
        <f t="shared" si="12"/>
        <v>12</v>
      </c>
      <c r="AF21" s="158"/>
      <c r="AG21" s="158">
        <f t="shared" si="13"/>
        <v>0</v>
      </c>
      <c r="AH21" s="158"/>
      <c r="AI21" s="158">
        <f t="shared" si="14"/>
        <v>0</v>
      </c>
      <c r="AJ21" s="158"/>
      <c r="AK21" s="158">
        <f t="shared" si="15"/>
        <v>0</v>
      </c>
      <c r="AL21" s="158"/>
      <c r="AM21" s="158">
        <f t="shared" si="16"/>
        <v>0</v>
      </c>
      <c r="AN21" s="158"/>
      <c r="AO21" s="158">
        <f t="shared" si="17"/>
        <v>0</v>
      </c>
      <c r="AP21" s="158"/>
      <c r="AQ21" s="158">
        <f t="shared" si="18"/>
        <v>0</v>
      </c>
      <c r="AR21" s="158">
        <f t="shared" si="19"/>
        <v>0</v>
      </c>
      <c r="AS21" s="160">
        <f t="shared" si="20"/>
        <v>12</v>
      </c>
      <c r="AT21" s="161">
        <f t="shared" si="21"/>
        <v>106</v>
      </c>
    </row>
    <row r="22" spans="1:46" s="89" customFormat="1" ht="14.4">
      <c r="A22" s="153">
        <v>18</v>
      </c>
      <c r="B22" s="154" t="s">
        <v>273</v>
      </c>
      <c r="C22" s="155">
        <v>21277</v>
      </c>
      <c r="D22" s="156" t="s">
        <v>34</v>
      </c>
      <c r="E22" s="157">
        <v>8</v>
      </c>
      <c r="F22" s="158">
        <f t="shared" si="0"/>
        <v>48</v>
      </c>
      <c r="G22" s="158"/>
      <c r="H22" s="158">
        <f t="shared" si="1"/>
        <v>0</v>
      </c>
      <c r="I22" s="158">
        <v>15</v>
      </c>
      <c r="J22" s="158">
        <f t="shared" si="2"/>
        <v>34</v>
      </c>
      <c r="K22" s="159"/>
      <c r="L22" s="158">
        <f t="shared" si="3"/>
        <v>0</v>
      </c>
      <c r="M22" s="159">
        <v>4</v>
      </c>
      <c r="N22" s="159">
        <f t="shared" si="4"/>
        <v>8</v>
      </c>
      <c r="O22" s="159"/>
      <c r="P22" s="159">
        <f t="shared" si="5"/>
        <v>0</v>
      </c>
      <c r="Q22" s="160">
        <f t="shared" si="6"/>
        <v>90</v>
      </c>
      <c r="R22" s="153"/>
      <c r="S22" s="158">
        <f t="shared" si="7"/>
        <v>0</v>
      </c>
      <c r="T22" s="158"/>
      <c r="U22" s="158">
        <f t="shared" si="8"/>
        <v>0</v>
      </c>
      <c r="V22" s="158"/>
      <c r="W22" s="158">
        <f t="shared" si="9"/>
        <v>0</v>
      </c>
      <c r="X22" s="158"/>
      <c r="Y22" s="158">
        <f t="shared" si="10"/>
        <v>0</v>
      </c>
      <c r="Z22" s="160">
        <f t="shared" si="11"/>
        <v>0</v>
      </c>
      <c r="AA22" s="153"/>
      <c r="AB22" s="158"/>
      <c r="AC22" s="160"/>
      <c r="AD22" s="153">
        <v>1</v>
      </c>
      <c r="AE22" s="158">
        <f t="shared" si="12"/>
        <v>12</v>
      </c>
      <c r="AF22" s="158"/>
      <c r="AG22" s="158">
        <f t="shared" si="13"/>
        <v>0</v>
      </c>
      <c r="AH22" s="158">
        <v>1</v>
      </c>
      <c r="AI22" s="158">
        <f t="shared" si="14"/>
        <v>3</v>
      </c>
      <c r="AJ22" s="158"/>
      <c r="AK22" s="158">
        <f t="shared" si="15"/>
        <v>0</v>
      </c>
      <c r="AL22" s="158"/>
      <c r="AM22" s="158">
        <f t="shared" si="16"/>
        <v>0</v>
      </c>
      <c r="AN22" s="158"/>
      <c r="AO22" s="158">
        <f t="shared" si="17"/>
        <v>0</v>
      </c>
      <c r="AP22" s="158"/>
      <c r="AQ22" s="158">
        <f t="shared" si="18"/>
        <v>0</v>
      </c>
      <c r="AR22" s="158">
        <f t="shared" si="19"/>
        <v>3</v>
      </c>
      <c r="AS22" s="160">
        <f t="shared" si="20"/>
        <v>15</v>
      </c>
      <c r="AT22" s="161">
        <f t="shared" si="21"/>
        <v>105</v>
      </c>
    </row>
    <row r="23" spans="1:46" s="89" customFormat="1" ht="15" thickBot="1">
      <c r="A23" s="153">
        <v>19</v>
      </c>
      <c r="B23" s="162" t="s">
        <v>278</v>
      </c>
      <c r="C23" s="163">
        <v>23378</v>
      </c>
      <c r="D23" s="164" t="s">
        <v>34</v>
      </c>
      <c r="E23" s="157">
        <v>7</v>
      </c>
      <c r="F23" s="165">
        <f t="shared" si="0"/>
        <v>42</v>
      </c>
      <c r="G23" s="165"/>
      <c r="H23" s="165">
        <f t="shared" si="1"/>
        <v>0</v>
      </c>
      <c r="I23" s="165">
        <v>18</v>
      </c>
      <c r="J23" s="165">
        <f t="shared" si="2"/>
        <v>40</v>
      </c>
      <c r="K23" s="166"/>
      <c r="L23" s="165">
        <f t="shared" si="3"/>
        <v>0</v>
      </c>
      <c r="M23" s="159">
        <v>5</v>
      </c>
      <c r="N23" s="166">
        <f t="shared" si="4"/>
        <v>10</v>
      </c>
      <c r="O23" s="166"/>
      <c r="P23" s="166">
        <f t="shared" si="5"/>
        <v>0</v>
      </c>
      <c r="Q23" s="167">
        <f t="shared" si="6"/>
        <v>92</v>
      </c>
      <c r="R23" s="168"/>
      <c r="S23" s="165">
        <f t="shared" si="7"/>
        <v>0</v>
      </c>
      <c r="T23" s="165"/>
      <c r="U23" s="165">
        <f t="shared" si="8"/>
        <v>0</v>
      </c>
      <c r="V23" s="165"/>
      <c r="W23" s="165">
        <f t="shared" si="9"/>
        <v>0</v>
      </c>
      <c r="X23" s="165"/>
      <c r="Y23" s="165">
        <f t="shared" si="10"/>
        <v>0</v>
      </c>
      <c r="Z23" s="167">
        <f t="shared" si="11"/>
        <v>0</v>
      </c>
      <c r="AA23" s="168"/>
      <c r="AB23" s="165"/>
      <c r="AC23" s="167"/>
      <c r="AD23" s="168">
        <v>1</v>
      </c>
      <c r="AE23" s="165">
        <f t="shared" si="12"/>
        <v>12</v>
      </c>
      <c r="AF23" s="165"/>
      <c r="AG23" s="165">
        <f t="shared" si="13"/>
        <v>0</v>
      </c>
      <c r="AH23" s="165"/>
      <c r="AI23" s="165">
        <f t="shared" si="14"/>
        <v>0</v>
      </c>
      <c r="AJ23" s="165"/>
      <c r="AK23" s="165">
        <f t="shared" si="15"/>
        <v>0</v>
      </c>
      <c r="AL23" s="165"/>
      <c r="AM23" s="165">
        <f t="shared" si="16"/>
        <v>0</v>
      </c>
      <c r="AN23" s="165"/>
      <c r="AO23" s="165">
        <f t="shared" si="17"/>
        <v>0</v>
      </c>
      <c r="AP23" s="165"/>
      <c r="AQ23" s="165">
        <f t="shared" si="18"/>
        <v>0</v>
      </c>
      <c r="AR23" s="165">
        <f t="shared" si="19"/>
        <v>0</v>
      </c>
      <c r="AS23" s="167">
        <f t="shared" si="20"/>
        <v>12</v>
      </c>
      <c r="AT23" s="169">
        <f t="shared" si="21"/>
        <v>104</v>
      </c>
    </row>
  </sheetData>
  <mergeCells count="9">
    <mergeCell ref="A1:AT1"/>
    <mergeCell ref="A3:D3"/>
    <mergeCell ref="A2:AT2"/>
    <mergeCell ref="AT3:AT4"/>
    <mergeCell ref="C4:D4"/>
    <mergeCell ref="E3:Q3"/>
    <mergeCell ref="R3:Z3"/>
    <mergeCell ref="AA3:AC3"/>
    <mergeCell ref="AD3:AS3"/>
  </mergeCells>
  <phoneticPr fontId="0" type="noConversion"/>
  <pageMargins left="0" right="0" top="0.74803149606299213" bottom="0.74803149606299213" header="0.31496062992125984" footer="0.31496062992125984"/>
  <pageSetup paperSize="9" scale="95" orientation="landscape" r:id="rId1"/>
  <headerFooter>
    <oddFooter>&amp;A</oddFooter>
  </headerFooter>
  <rowBreaks count="1" manualBreakCount="1">
    <brk id="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V6"/>
  <sheetViews>
    <sheetView zoomScale="90" workbookViewId="0">
      <selection activeCell="A6" sqref="A6:AV6"/>
    </sheetView>
  </sheetViews>
  <sheetFormatPr defaultColWidth="9.109375" defaultRowHeight="13.8"/>
  <cols>
    <col min="1" max="1" width="3.88671875" style="1" customWidth="1"/>
    <col min="2" max="2" width="23.33203125" style="1" customWidth="1"/>
    <col min="3" max="3" width="9" style="1" customWidth="1"/>
    <col min="4" max="4" width="3.44140625" style="1" customWidth="1"/>
    <col min="5" max="5" width="3.44140625" style="3" customWidth="1"/>
    <col min="6" max="6" width="8" style="3" bestFit="1" customWidth="1"/>
    <col min="7" max="18" width="4.33203125" style="5" customWidth="1"/>
    <col min="19" max="19" width="5" style="5" customWidth="1"/>
    <col min="20" max="20" width="7.3320312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5" style="5" customWidth="1"/>
    <col min="29" max="31" width="3.5546875" style="5" customWidth="1"/>
    <col min="32" max="47" width="5" style="5" customWidth="1"/>
    <col min="48" max="48" width="5.109375" style="5" customWidth="1"/>
    <col min="49" max="16384" width="9.109375" style="1"/>
  </cols>
  <sheetData>
    <row r="1" spans="1:48" s="5" customFormat="1" ht="22.2">
      <c r="A1" s="187" t="s">
        <v>326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19.2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193" t="s">
        <v>340</v>
      </c>
      <c r="B3" s="194"/>
      <c r="C3" s="194"/>
      <c r="D3" s="209"/>
      <c r="E3" s="21"/>
      <c r="F3" s="21"/>
      <c r="G3" s="200" t="s">
        <v>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201" t="s">
        <v>11</v>
      </c>
      <c r="U3" s="194"/>
      <c r="V3" s="194"/>
      <c r="W3" s="194"/>
      <c r="X3" s="194"/>
      <c r="Y3" s="194"/>
      <c r="Z3" s="194"/>
      <c r="AA3" s="194"/>
      <c r="AB3" s="195"/>
      <c r="AC3" s="202" t="s">
        <v>12</v>
      </c>
      <c r="AD3" s="203"/>
      <c r="AE3" s="204"/>
      <c r="AF3" s="202" t="s">
        <v>23</v>
      </c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5"/>
      <c r="AV3" s="196" t="s">
        <v>24</v>
      </c>
    </row>
    <row r="4" spans="1:48" ht="122.25" customHeight="1">
      <c r="A4" s="23" t="s">
        <v>341</v>
      </c>
      <c r="B4" s="9" t="s">
        <v>0</v>
      </c>
      <c r="C4" s="198" t="s">
        <v>1</v>
      </c>
      <c r="D4" s="223"/>
      <c r="E4" s="7"/>
      <c r="F4" s="7"/>
      <c r="G4" s="25" t="s">
        <v>2</v>
      </c>
      <c r="H4" s="25" t="s">
        <v>3</v>
      </c>
      <c r="I4" s="25" t="s">
        <v>337</v>
      </c>
      <c r="J4" s="25" t="s">
        <v>3</v>
      </c>
      <c r="K4" s="25" t="s">
        <v>4</v>
      </c>
      <c r="L4" s="25" t="s">
        <v>3</v>
      </c>
      <c r="M4" s="25" t="s">
        <v>338</v>
      </c>
      <c r="N4" s="25" t="s">
        <v>3</v>
      </c>
      <c r="O4" s="29" t="s">
        <v>344</v>
      </c>
      <c r="P4" s="25" t="s">
        <v>3</v>
      </c>
      <c r="Q4" s="25" t="s">
        <v>345</v>
      </c>
      <c r="R4" s="25" t="s">
        <v>3</v>
      </c>
      <c r="S4" s="14" t="s">
        <v>5</v>
      </c>
      <c r="T4" s="26" t="s">
        <v>31</v>
      </c>
      <c r="U4" s="12" t="s">
        <v>3</v>
      </c>
      <c r="V4" s="27" t="s">
        <v>7</v>
      </c>
      <c r="W4" s="12" t="s">
        <v>3</v>
      </c>
      <c r="X4" s="26" t="s">
        <v>13</v>
      </c>
      <c r="Y4" s="12" t="s">
        <v>3</v>
      </c>
      <c r="Z4" s="26" t="s">
        <v>14</v>
      </c>
      <c r="AA4" s="12" t="s">
        <v>3</v>
      </c>
      <c r="AB4" s="14" t="s">
        <v>5</v>
      </c>
      <c r="AC4" s="12" t="s">
        <v>8</v>
      </c>
      <c r="AD4" s="12" t="s">
        <v>9</v>
      </c>
      <c r="AE4" s="28" t="s">
        <v>10</v>
      </c>
      <c r="AF4" s="11" t="s">
        <v>15</v>
      </c>
      <c r="AG4" s="12" t="s">
        <v>3</v>
      </c>
      <c r="AH4" s="11" t="s">
        <v>16</v>
      </c>
      <c r="AI4" s="12" t="s">
        <v>3</v>
      </c>
      <c r="AJ4" s="11" t="s">
        <v>17</v>
      </c>
      <c r="AK4" s="12" t="s">
        <v>3</v>
      </c>
      <c r="AL4" s="11" t="s">
        <v>18</v>
      </c>
      <c r="AM4" s="12" t="s">
        <v>3</v>
      </c>
      <c r="AN4" s="11" t="s">
        <v>19</v>
      </c>
      <c r="AO4" s="12" t="s">
        <v>3</v>
      </c>
      <c r="AP4" s="11" t="s">
        <v>20</v>
      </c>
      <c r="AQ4" s="12" t="s">
        <v>3</v>
      </c>
      <c r="AR4" s="11" t="s">
        <v>21</v>
      </c>
      <c r="AS4" s="12" t="s">
        <v>3</v>
      </c>
      <c r="AT4" s="13" t="s">
        <v>25</v>
      </c>
      <c r="AU4" s="14" t="s">
        <v>22</v>
      </c>
      <c r="AV4" s="197"/>
    </row>
    <row r="5" spans="1:48" s="87" customFormat="1">
      <c r="A5" s="105">
        <v>1</v>
      </c>
      <c r="B5" s="106" t="s">
        <v>224</v>
      </c>
      <c r="C5" s="107">
        <v>20149</v>
      </c>
      <c r="D5" s="132" t="s">
        <v>67</v>
      </c>
      <c r="E5" s="133" t="s">
        <v>29</v>
      </c>
      <c r="F5" s="109" t="s">
        <v>163</v>
      </c>
      <c r="G5" s="134">
        <v>9</v>
      </c>
      <c r="H5" s="110">
        <f>G5*6</f>
        <v>54</v>
      </c>
      <c r="I5" s="110"/>
      <c r="J5" s="110">
        <f>I5*6</f>
        <v>0</v>
      </c>
      <c r="K5" s="110">
        <v>21</v>
      </c>
      <c r="L5" s="110">
        <f>IF(K5&gt;4,K5*2+4,K5*3)</f>
        <v>46</v>
      </c>
      <c r="M5" s="111"/>
      <c r="N5" s="110">
        <f>IF(M5&gt;4,M5*2+4,M5*3)</f>
        <v>0</v>
      </c>
      <c r="O5" s="111">
        <v>5</v>
      </c>
      <c r="P5" s="111">
        <f>O5*2</f>
        <v>10</v>
      </c>
      <c r="Q5" s="111"/>
      <c r="R5" s="111">
        <f>Q5*1</f>
        <v>0</v>
      </c>
      <c r="S5" s="112">
        <f>H5+J5+L5+N5+P5+R5</f>
        <v>110</v>
      </c>
      <c r="T5" s="113"/>
      <c r="U5" s="110">
        <f>IF(T5=0,0,6)</f>
        <v>0</v>
      </c>
      <c r="V5" s="110"/>
      <c r="W5" s="110">
        <f>V5*4</f>
        <v>0</v>
      </c>
      <c r="X5" s="110"/>
      <c r="Y5" s="110">
        <f>X5*3</f>
        <v>0</v>
      </c>
      <c r="Z5" s="110"/>
      <c r="AA5" s="110">
        <f>IF(Z5=0,0,6)</f>
        <v>0</v>
      </c>
      <c r="AB5" s="112">
        <f>U5+W5+Y5+AA5</f>
        <v>0</v>
      </c>
      <c r="AC5" s="113"/>
      <c r="AD5" s="110"/>
      <c r="AE5" s="112"/>
      <c r="AF5" s="113">
        <v>1</v>
      </c>
      <c r="AG5" s="110">
        <f>AF5*12</f>
        <v>12</v>
      </c>
      <c r="AH5" s="110"/>
      <c r="AI5" s="110">
        <f>AH5*5</f>
        <v>0</v>
      </c>
      <c r="AJ5" s="110"/>
      <c r="AK5" s="110">
        <f>AJ5*3</f>
        <v>0</v>
      </c>
      <c r="AL5" s="110"/>
      <c r="AM5" s="110">
        <f>AL5*1</f>
        <v>0</v>
      </c>
      <c r="AN5" s="110"/>
      <c r="AO5" s="110">
        <f>AN5*5</f>
        <v>0</v>
      </c>
      <c r="AP5" s="110"/>
      <c r="AQ5" s="110">
        <f>AP5*5</f>
        <v>0</v>
      </c>
      <c r="AR5" s="110"/>
      <c r="AS5" s="110">
        <f>AR5*1</f>
        <v>0</v>
      </c>
      <c r="AT5" s="110">
        <f>IF(AI5+AK5+AM5+AO5+AQ5+AS5&gt;10,10,AI5+AK5+AM5+AO5+AQ5+AS5)</f>
        <v>0</v>
      </c>
      <c r="AU5" s="112">
        <f>AG5+AT5</f>
        <v>12</v>
      </c>
      <c r="AV5" s="114">
        <f>S5+AB5+AU5</f>
        <v>122</v>
      </c>
    </row>
    <row r="6" spans="1:48" s="87" customFormat="1" ht="14.4" thickBot="1">
      <c r="A6" s="173">
        <v>2</v>
      </c>
      <c r="B6" s="115" t="s">
        <v>223</v>
      </c>
      <c r="C6" s="116">
        <v>21988</v>
      </c>
      <c r="D6" s="151" t="s">
        <v>67</v>
      </c>
      <c r="E6" s="174" t="s">
        <v>30</v>
      </c>
      <c r="F6" s="118" t="s">
        <v>163</v>
      </c>
      <c r="G6" s="175">
        <v>7</v>
      </c>
      <c r="H6" s="119">
        <f>G6*6</f>
        <v>42</v>
      </c>
      <c r="I6" s="119"/>
      <c r="J6" s="119">
        <f>I6*6</f>
        <v>0</v>
      </c>
      <c r="K6" s="119">
        <v>17</v>
      </c>
      <c r="L6" s="119">
        <f>IF(K6&gt;4,K6*2+4,K6*3)</f>
        <v>38</v>
      </c>
      <c r="M6" s="120"/>
      <c r="N6" s="119">
        <f>IF(M6&gt;4,M6*2+4,M6*3)</f>
        <v>0</v>
      </c>
      <c r="O6" s="111">
        <v>4</v>
      </c>
      <c r="P6" s="120">
        <f>O6*2</f>
        <v>8</v>
      </c>
      <c r="Q6" s="120"/>
      <c r="R6" s="120">
        <f>Q6*1</f>
        <v>0</v>
      </c>
      <c r="S6" s="121">
        <f>H6+J6+L6+N6+P6+R6</f>
        <v>88</v>
      </c>
      <c r="T6" s="122"/>
      <c r="U6" s="119">
        <f>IF(T6=0,0,6)</f>
        <v>0</v>
      </c>
      <c r="V6" s="119"/>
      <c r="W6" s="119">
        <f>V6*4</f>
        <v>0</v>
      </c>
      <c r="X6" s="119"/>
      <c r="Y6" s="119">
        <f>X6*3</f>
        <v>0</v>
      </c>
      <c r="Z6" s="119"/>
      <c r="AA6" s="119">
        <f>IF(Z6=0,0,6)</f>
        <v>0</v>
      </c>
      <c r="AB6" s="121">
        <f>U6+W6+Y6+AA6</f>
        <v>0</v>
      </c>
      <c r="AC6" s="122" t="s">
        <v>295</v>
      </c>
      <c r="AD6" s="119"/>
      <c r="AE6" s="121"/>
      <c r="AF6" s="122">
        <v>1</v>
      </c>
      <c r="AG6" s="119">
        <f>AF6*12</f>
        <v>12</v>
      </c>
      <c r="AH6" s="119"/>
      <c r="AI6" s="119">
        <f>AH6*5</f>
        <v>0</v>
      </c>
      <c r="AJ6" s="119"/>
      <c r="AK6" s="119">
        <f>AJ6*3</f>
        <v>0</v>
      </c>
      <c r="AL6" s="119"/>
      <c r="AM6" s="119">
        <f>AL6*1</f>
        <v>0</v>
      </c>
      <c r="AN6" s="119"/>
      <c r="AO6" s="119">
        <f>AN6*5</f>
        <v>0</v>
      </c>
      <c r="AP6" s="119"/>
      <c r="AQ6" s="119">
        <f>AP6*5</f>
        <v>0</v>
      </c>
      <c r="AR6" s="119"/>
      <c r="AS6" s="119">
        <f>AR6*1</f>
        <v>0</v>
      </c>
      <c r="AT6" s="119">
        <f>IF(AI6+AK6+AM6+AO6+AQ6+AS6&gt;10,10,AI6+AK6+AM6+AO6+AQ6+AS6)</f>
        <v>0</v>
      </c>
      <c r="AU6" s="121">
        <f>AG6+AT6</f>
        <v>12</v>
      </c>
      <c r="AV6" s="176">
        <f>S6+AB6+AU6</f>
        <v>100</v>
      </c>
    </row>
  </sheetData>
  <mergeCells count="9">
    <mergeCell ref="A2:AV2"/>
    <mergeCell ref="A1:AV1"/>
    <mergeCell ref="AV3:AV4"/>
    <mergeCell ref="C4:D4"/>
    <mergeCell ref="G3:S3"/>
    <mergeCell ref="T3:AB3"/>
    <mergeCell ref="AC3:AE3"/>
    <mergeCell ref="AF3:AU3"/>
    <mergeCell ref="A3:D3"/>
  </mergeCells>
  <phoneticPr fontId="0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V24"/>
  <sheetViews>
    <sheetView topLeftCell="A5" zoomScale="85" zoomScaleSheetLayoutView="87" workbookViewId="0">
      <selection activeCell="AE11" sqref="AE11"/>
    </sheetView>
  </sheetViews>
  <sheetFormatPr defaultColWidth="9.109375" defaultRowHeight="13.8"/>
  <cols>
    <col min="1" max="1" width="5.33203125" style="1" customWidth="1"/>
    <col min="2" max="2" width="30.109375" style="1" customWidth="1"/>
    <col min="3" max="3" width="11" style="1" customWidth="1"/>
    <col min="4" max="4" width="4.109375" style="1" bestFit="1" customWidth="1"/>
    <col min="5" max="5" width="3.33203125" style="3" bestFit="1" customWidth="1"/>
    <col min="6" max="6" width="9.33203125" style="4" bestFit="1" customWidth="1"/>
    <col min="7" max="18" width="4.5546875" style="5" customWidth="1"/>
    <col min="19" max="19" width="5.88671875" style="5" customWidth="1"/>
    <col min="20" max="20" width="5.44140625" style="5" customWidth="1"/>
    <col min="21" max="21" width="4" style="5" customWidth="1"/>
    <col min="22" max="22" width="3.88671875" style="5" customWidth="1"/>
    <col min="23" max="23" width="3.5546875" style="5" customWidth="1"/>
    <col min="24" max="24" width="6.44140625" style="5" customWidth="1"/>
    <col min="25" max="25" width="4.109375" style="5" customWidth="1"/>
    <col min="26" max="26" width="5.5546875" style="5" customWidth="1"/>
    <col min="27" max="27" width="4.109375" style="5" customWidth="1"/>
    <col min="28" max="28" width="5" style="5" customWidth="1"/>
    <col min="29" max="31" width="3.5546875" style="5" customWidth="1"/>
    <col min="32" max="32" width="3.88671875" style="5" customWidth="1"/>
    <col min="33" max="33" width="5" style="5" customWidth="1"/>
    <col min="34" max="34" width="3.88671875" style="5" customWidth="1"/>
    <col min="35" max="35" width="5" style="5" customWidth="1"/>
    <col min="36" max="36" width="5.109375" style="5" customWidth="1"/>
    <col min="37" max="37" width="5" style="5" customWidth="1"/>
    <col min="38" max="38" width="3.88671875" style="5" customWidth="1"/>
    <col min="39" max="39" width="5" style="5" customWidth="1"/>
    <col min="40" max="40" width="3.88671875" style="5" customWidth="1"/>
    <col min="41" max="41" width="5" style="5" customWidth="1"/>
    <col min="42" max="42" width="3.88671875" style="5" customWidth="1"/>
    <col min="43" max="43" width="5" style="5" customWidth="1"/>
    <col min="44" max="44" width="3.88671875" style="5" customWidth="1"/>
    <col min="45" max="47" width="5" style="5" customWidth="1"/>
    <col min="48" max="48" width="5.109375" style="5" customWidth="1"/>
    <col min="49" max="16384" width="9.109375" style="1"/>
  </cols>
  <sheetData>
    <row r="1" spans="1:48" ht="40.5" hidden="1" customHeight="1">
      <c r="B1" s="15"/>
      <c r="C1" s="15"/>
      <c r="D1" s="16"/>
      <c r="E1" s="17"/>
      <c r="F1" s="18"/>
      <c r="G1" s="261" t="s">
        <v>6</v>
      </c>
      <c r="H1" s="262"/>
      <c r="I1" s="262"/>
      <c r="J1" s="262"/>
      <c r="K1" s="262"/>
      <c r="L1" s="262"/>
      <c r="M1" s="263"/>
      <c r="N1" s="263"/>
      <c r="O1" s="263"/>
      <c r="P1" s="263"/>
      <c r="Q1" s="263"/>
      <c r="R1" s="263"/>
      <c r="S1" s="264"/>
      <c r="T1" s="265" t="s">
        <v>11</v>
      </c>
      <c r="U1" s="262"/>
      <c r="V1" s="262"/>
      <c r="W1" s="262"/>
      <c r="X1" s="262"/>
      <c r="Y1" s="262"/>
      <c r="Z1" s="262"/>
      <c r="AA1" s="262"/>
      <c r="AB1" s="264"/>
      <c r="AC1" s="258" t="s">
        <v>12</v>
      </c>
      <c r="AD1" s="259"/>
      <c r="AE1" s="260"/>
      <c r="AF1" s="258" t="s">
        <v>23</v>
      </c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60"/>
      <c r="AV1" s="24" t="s">
        <v>24</v>
      </c>
    </row>
    <row r="2" spans="1:48" ht="27" customHeight="1">
      <c r="A2" s="225" t="s">
        <v>332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7"/>
    </row>
    <row r="3" spans="1:48" ht="19.2" thickBot="1">
      <c r="A3" s="256" t="s">
        <v>284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7"/>
    </row>
    <row r="4" spans="1:48" s="56" customFormat="1" ht="27.75" customHeight="1">
      <c r="A4" s="266" t="s">
        <v>340</v>
      </c>
      <c r="B4" s="267"/>
      <c r="C4" s="267"/>
      <c r="D4" s="268"/>
      <c r="E4" s="69"/>
      <c r="F4" s="70"/>
      <c r="G4" s="266" t="s">
        <v>6</v>
      </c>
      <c r="H4" s="267"/>
      <c r="I4" s="267"/>
      <c r="J4" s="267"/>
      <c r="K4" s="267"/>
      <c r="L4" s="267"/>
      <c r="M4" s="274"/>
      <c r="N4" s="274"/>
      <c r="O4" s="274"/>
      <c r="P4" s="274"/>
      <c r="Q4" s="274"/>
      <c r="R4" s="274"/>
      <c r="S4" s="268"/>
      <c r="T4" s="266" t="s">
        <v>11</v>
      </c>
      <c r="U4" s="267"/>
      <c r="V4" s="267"/>
      <c r="W4" s="267"/>
      <c r="X4" s="267"/>
      <c r="Y4" s="267"/>
      <c r="Z4" s="267"/>
      <c r="AA4" s="267"/>
      <c r="AB4" s="268"/>
      <c r="AC4" s="269" t="s">
        <v>12</v>
      </c>
      <c r="AD4" s="270"/>
      <c r="AE4" s="271"/>
      <c r="AF4" s="269" t="s">
        <v>23</v>
      </c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1"/>
      <c r="AV4" s="246" t="s">
        <v>24</v>
      </c>
    </row>
    <row r="5" spans="1:48" s="56" customFormat="1" ht="110.25" customHeight="1">
      <c r="A5" s="71" t="s">
        <v>300</v>
      </c>
      <c r="B5" s="72" t="s">
        <v>0</v>
      </c>
      <c r="C5" s="272" t="s">
        <v>1</v>
      </c>
      <c r="D5" s="273"/>
      <c r="E5" s="73"/>
      <c r="F5" s="59"/>
      <c r="G5" s="74" t="s">
        <v>2</v>
      </c>
      <c r="H5" s="61" t="s">
        <v>3</v>
      </c>
      <c r="I5" s="61" t="s">
        <v>337</v>
      </c>
      <c r="J5" s="61" t="s">
        <v>3</v>
      </c>
      <c r="K5" s="61" t="s">
        <v>4</v>
      </c>
      <c r="L5" s="61" t="s">
        <v>3</v>
      </c>
      <c r="M5" s="61" t="s">
        <v>338</v>
      </c>
      <c r="N5" s="61" t="s">
        <v>3</v>
      </c>
      <c r="O5" s="61" t="s">
        <v>344</v>
      </c>
      <c r="P5" s="60" t="s">
        <v>3</v>
      </c>
      <c r="Q5" s="60" t="s">
        <v>345</v>
      </c>
      <c r="R5" s="60" t="s">
        <v>3</v>
      </c>
      <c r="S5" s="75" t="s">
        <v>5</v>
      </c>
      <c r="T5" s="76" t="s">
        <v>31</v>
      </c>
      <c r="U5" s="61" t="s">
        <v>3</v>
      </c>
      <c r="V5" s="77" t="s">
        <v>7</v>
      </c>
      <c r="W5" s="61" t="s">
        <v>3</v>
      </c>
      <c r="X5" s="78" t="s">
        <v>13</v>
      </c>
      <c r="Y5" s="61" t="s">
        <v>3</v>
      </c>
      <c r="Z5" s="78" t="s">
        <v>14</v>
      </c>
      <c r="AA5" s="61" t="s">
        <v>3</v>
      </c>
      <c r="AB5" s="75" t="s">
        <v>5</v>
      </c>
      <c r="AC5" s="74" t="s">
        <v>8</v>
      </c>
      <c r="AD5" s="61" t="s">
        <v>9</v>
      </c>
      <c r="AE5" s="79" t="s">
        <v>10</v>
      </c>
      <c r="AF5" s="80" t="s">
        <v>15</v>
      </c>
      <c r="AG5" s="61" t="s">
        <v>3</v>
      </c>
      <c r="AH5" s="81" t="s">
        <v>16</v>
      </c>
      <c r="AI5" s="61" t="s">
        <v>3</v>
      </c>
      <c r="AJ5" s="81" t="s">
        <v>17</v>
      </c>
      <c r="AK5" s="61" t="s">
        <v>3</v>
      </c>
      <c r="AL5" s="81" t="s">
        <v>18</v>
      </c>
      <c r="AM5" s="61" t="s">
        <v>3</v>
      </c>
      <c r="AN5" s="81" t="s">
        <v>19</v>
      </c>
      <c r="AO5" s="61" t="s">
        <v>3</v>
      </c>
      <c r="AP5" s="81" t="s">
        <v>20</v>
      </c>
      <c r="AQ5" s="61" t="s">
        <v>3</v>
      </c>
      <c r="AR5" s="81" t="s">
        <v>21</v>
      </c>
      <c r="AS5" s="61" t="s">
        <v>3</v>
      </c>
      <c r="AT5" s="82" t="s">
        <v>25</v>
      </c>
      <c r="AU5" s="75" t="s">
        <v>22</v>
      </c>
      <c r="AV5" s="247"/>
    </row>
    <row r="6" spans="1:48" s="89" customFormat="1" ht="14.4">
      <c r="A6" s="153">
        <v>1</v>
      </c>
      <c r="B6" s="154" t="s">
        <v>301</v>
      </c>
      <c r="C6" s="155">
        <v>21059</v>
      </c>
      <c r="D6" s="156" t="s">
        <v>26</v>
      </c>
      <c r="E6" s="170" t="s">
        <v>29</v>
      </c>
      <c r="F6" s="171" t="s">
        <v>27</v>
      </c>
      <c r="G6" s="153">
        <v>9</v>
      </c>
      <c r="H6" s="158">
        <f t="shared" ref="H6:H24" si="0">G6*6</f>
        <v>54</v>
      </c>
      <c r="I6" s="158"/>
      <c r="J6" s="158">
        <f t="shared" ref="J6:J24" si="1">I6*6</f>
        <v>0</v>
      </c>
      <c r="K6" s="158">
        <v>24</v>
      </c>
      <c r="L6" s="158">
        <f t="shared" ref="L6:L24" si="2">IF(K6&gt;4,K6*2+4,K6*3)</f>
        <v>52</v>
      </c>
      <c r="M6" s="159"/>
      <c r="N6" s="158">
        <f t="shared" ref="N6:N24" si="3">IF(M6&gt;4,M6*2+4,M6*3)</f>
        <v>0</v>
      </c>
      <c r="O6" s="159">
        <v>5</v>
      </c>
      <c r="P6" s="159">
        <f t="shared" ref="P6:P24" si="4">O6*2</f>
        <v>10</v>
      </c>
      <c r="Q6" s="159"/>
      <c r="R6" s="159">
        <f t="shared" ref="R6:R24" si="5">Q6*1</f>
        <v>0</v>
      </c>
      <c r="S6" s="160">
        <f t="shared" ref="S6:S24" si="6">H6+J6+L6+N6+P6+R6</f>
        <v>116</v>
      </c>
      <c r="T6" s="153"/>
      <c r="U6" s="158">
        <f t="shared" ref="U6:U24" si="7">IF(T6=0,0,6)</f>
        <v>0</v>
      </c>
      <c r="V6" s="158"/>
      <c r="W6" s="158">
        <f t="shared" ref="W6:W24" si="8">V6*4</f>
        <v>0</v>
      </c>
      <c r="X6" s="158">
        <v>2</v>
      </c>
      <c r="Y6" s="158">
        <f t="shared" ref="Y6:Y24" si="9">X6*3</f>
        <v>6</v>
      </c>
      <c r="Z6" s="158"/>
      <c r="AA6" s="158">
        <f t="shared" ref="AA6:AA24" si="10">IF(Z6=0,0,6)</f>
        <v>0</v>
      </c>
      <c r="AB6" s="160">
        <f t="shared" ref="AB6:AB24" si="11">U6+W6+Y6+AA6</f>
        <v>6</v>
      </c>
      <c r="AC6" s="153"/>
      <c r="AD6" s="158"/>
      <c r="AE6" s="160"/>
      <c r="AF6" s="153">
        <v>1</v>
      </c>
      <c r="AG6" s="158">
        <f t="shared" ref="AG6:AG24" si="12">AF6*12</f>
        <v>12</v>
      </c>
      <c r="AH6" s="158"/>
      <c r="AI6" s="158">
        <f t="shared" ref="AI6:AI24" si="13">AH6*5</f>
        <v>0</v>
      </c>
      <c r="AJ6" s="158"/>
      <c r="AK6" s="158">
        <f t="shared" ref="AK6:AK24" si="14">AJ6*3</f>
        <v>0</v>
      </c>
      <c r="AL6" s="158"/>
      <c r="AM6" s="158">
        <f t="shared" ref="AM6:AM24" si="15">AL6*1</f>
        <v>0</v>
      </c>
      <c r="AN6" s="158"/>
      <c r="AO6" s="158">
        <f t="shared" ref="AO6:AO24" si="16">AN6*5</f>
        <v>0</v>
      </c>
      <c r="AP6" s="158"/>
      <c r="AQ6" s="158">
        <f t="shared" ref="AQ6:AQ24" si="17">AP6*5</f>
        <v>0</v>
      </c>
      <c r="AR6" s="158"/>
      <c r="AS6" s="158">
        <f t="shared" ref="AS6:AS24" si="18">AR6*1</f>
        <v>0</v>
      </c>
      <c r="AT6" s="158">
        <f t="shared" ref="AT6:AT24" si="19">IF(AI6+AK6+AM6+AO6+AQ6+AS6&gt;10,10,AI6+AK6+AM6+AO6+AQ6+AS6)</f>
        <v>0</v>
      </c>
      <c r="AU6" s="160">
        <f t="shared" ref="AU6:AU24" si="20">AG6+AT6</f>
        <v>12</v>
      </c>
      <c r="AV6" s="161">
        <f t="shared" ref="AV6:AV24" si="21">S6+AB6+AU6</f>
        <v>134</v>
      </c>
    </row>
    <row r="7" spans="1:48" s="89" customFormat="1" ht="14.4">
      <c r="A7" s="153">
        <v>2</v>
      </c>
      <c r="B7" s="154" t="s">
        <v>37</v>
      </c>
      <c r="C7" s="155">
        <v>19782</v>
      </c>
      <c r="D7" s="156" t="s">
        <v>26</v>
      </c>
      <c r="E7" s="170" t="s">
        <v>29</v>
      </c>
      <c r="F7" s="171" t="s">
        <v>27</v>
      </c>
      <c r="G7" s="153">
        <v>8</v>
      </c>
      <c r="H7" s="158">
        <f t="shared" si="0"/>
        <v>48</v>
      </c>
      <c r="I7" s="158"/>
      <c r="J7" s="158">
        <f t="shared" si="1"/>
        <v>0</v>
      </c>
      <c r="K7" s="158">
        <v>27</v>
      </c>
      <c r="L7" s="158">
        <f t="shared" si="2"/>
        <v>58</v>
      </c>
      <c r="M7" s="159"/>
      <c r="N7" s="158">
        <f t="shared" si="3"/>
        <v>0</v>
      </c>
      <c r="O7" s="159">
        <v>4</v>
      </c>
      <c r="P7" s="159">
        <f t="shared" si="4"/>
        <v>8</v>
      </c>
      <c r="Q7" s="159"/>
      <c r="R7" s="159">
        <f t="shared" si="5"/>
        <v>0</v>
      </c>
      <c r="S7" s="160">
        <f t="shared" si="6"/>
        <v>114</v>
      </c>
      <c r="T7" s="153"/>
      <c r="U7" s="158">
        <f t="shared" si="7"/>
        <v>0</v>
      </c>
      <c r="V7" s="158"/>
      <c r="W7" s="158">
        <f t="shared" si="8"/>
        <v>0</v>
      </c>
      <c r="X7" s="158"/>
      <c r="Y7" s="158">
        <f t="shared" si="9"/>
        <v>0</v>
      </c>
      <c r="Z7" s="158"/>
      <c r="AA7" s="158">
        <f t="shared" si="10"/>
        <v>0</v>
      </c>
      <c r="AB7" s="160">
        <f t="shared" si="11"/>
        <v>0</v>
      </c>
      <c r="AC7" s="153"/>
      <c r="AD7" s="158"/>
      <c r="AE7" s="160"/>
      <c r="AF7" s="153">
        <v>1</v>
      </c>
      <c r="AG7" s="158">
        <f t="shared" si="12"/>
        <v>12</v>
      </c>
      <c r="AH7" s="158"/>
      <c r="AI7" s="158">
        <f t="shared" si="13"/>
        <v>0</v>
      </c>
      <c r="AJ7" s="158"/>
      <c r="AK7" s="158">
        <f t="shared" si="14"/>
        <v>0</v>
      </c>
      <c r="AL7" s="158"/>
      <c r="AM7" s="158">
        <f t="shared" si="15"/>
        <v>0</v>
      </c>
      <c r="AN7" s="158"/>
      <c r="AO7" s="158">
        <f t="shared" si="16"/>
        <v>0</v>
      </c>
      <c r="AP7" s="158"/>
      <c r="AQ7" s="158">
        <f t="shared" si="17"/>
        <v>0</v>
      </c>
      <c r="AR7" s="158"/>
      <c r="AS7" s="158">
        <f t="shared" si="18"/>
        <v>0</v>
      </c>
      <c r="AT7" s="158">
        <f t="shared" si="19"/>
        <v>0</v>
      </c>
      <c r="AU7" s="160">
        <f t="shared" si="20"/>
        <v>12</v>
      </c>
      <c r="AV7" s="161">
        <f t="shared" si="21"/>
        <v>126</v>
      </c>
    </row>
    <row r="8" spans="1:48" s="89" customFormat="1" ht="14.4">
      <c r="A8" s="153">
        <v>3</v>
      </c>
      <c r="B8" s="154" t="s">
        <v>41</v>
      </c>
      <c r="C8" s="155">
        <v>19402</v>
      </c>
      <c r="D8" s="156" t="s">
        <v>36</v>
      </c>
      <c r="E8" s="170" t="s">
        <v>29</v>
      </c>
      <c r="F8" s="171" t="s">
        <v>27</v>
      </c>
      <c r="G8" s="153">
        <v>7</v>
      </c>
      <c r="H8" s="158">
        <f t="shared" si="0"/>
        <v>42</v>
      </c>
      <c r="I8" s="158"/>
      <c r="J8" s="158">
        <f t="shared" si="1"/>
        <v>0</v>
      </c>
      <c r="K8" s="158">
        <v>27</v>
      </c>
      <c r="L8" s="158">
        <f t="shared" si="2"/>
        <v>58</v>
      </c>
      <c r="M8" s="159"/>
      <c r="N8" s="158">
        <f t="shared" si="3"/>
        <v>0</v>
      </c>
      <c r="O8" s="159">
        <v>5</v>
      </c>
      <c r="P8" s="159">
        <f t="shared" si="4"/>
        <v>10</v>
      </c>
      <c r="Q8" s="159"/>
      <c r="R8" s="159">
        <f t="shared" si="5"/>
        <v>0</v>
      </c>
      <c r="S8" s="160">
        <f t="shared" si="6"/>
        <v>110</v>
      </c>
      <c r="T8" s="153"/>
      <c r="U8" s="158">
        <f t="shared" si="7"/>
        <v>0</v>
      </c>
      <c r="V8" s="158"/>
      <c r="W8" s="158">
        <f t="shared" si="8"/>
        <v>0</v>
      </c>
      <c r="X8" s="158"/>
      <c r="Y8" s="158">
        <f t="shared" si="9"/>
        <v>0</v>
      </c>
      <c r="Z8" s="158"/>
      <c r="AA8" s="158">
        <f t="shared" si="10"/>
        <v>0</v>
      </c>
      <c r="AB8" s="160">
        <f t="shared" si="11"/>
        <v>0</v>
      </c>
      <c r="AC8" s="153"/>
      <c r="AD8" s="158"/>
      <c r="AE8" s="160"/>
      <c r="AF8" s="153">
        <v>1</v>
      </c>
      <c r="AG8" s="158">
        <f t="shared" si="12"/>
        <v>12</v>
      </c>
      <c r="AH8" s="158"/>
      <c r="AI8" s="158">
        <f t="shared" si="13"/>
        <v>0</v>
      </c>
      <c r="AJ8" s="158">
        <v>1</v>
      </c>
      <c r="AK8" s="158">
        <f t="shared" si="14"/>
        <v>3</v>
      </c>
      <c r="AL8" s="158"/>
      <c r="AM8" s="158">
        <f t="shared" si="15"/>
        <v>0</v>
      </c>
      <c r="AN8" s="158"/>
      <c r="AO8" s="158">
        <f t="shared" si="16"/>
        <v>0</v>
      </c>
      <c r="AP8" s="158"/>
      <c r="AQ8" s="158">
        <f t="shared" si="17"/>
        <v>0</v>
      </c>
      <c r="AR8" s="158"/>
      <c r="AS8" s="158">
        <f t="shared" si="18"/>
        <v>0</v>
      </c>
      <c r="AT8" s="158">
        <f t="shared" si="19"/>
        <v>3</v>
      </c>
      <c r="AU8" s="160">
        <f t="shared" si="20"/>
        <v>15</v>
      </c>
      <c r="AV8" s="161">
        <f t="shared" si="21"/>
        <v>125</v>
      </c>
    </row>
    <row r="9" spans="1:48" s="89" customFormat="1" ht="14.4">
      <c r="A9" s="153">
        <v>4</v>
      </c>
      <c r="B9" s="154" t="s">
        <v>42</v>
      </c>
      <c r="C9" s="155">
        <v>21542</v>
      </c>
      <c r="D9" s="156" t="s">
        <v>26</v>
      </c>
      <c r="E9" s="170" t="s">
        <v>29</v>
      </c>
      <c r="F9" s="171" t="s">
        <v>27</v>
      </c>
      <c r="G9" s="153">
        <v>9</v>
      </c>
      <c r="H9" s="158">
        <f t="shared" si="0"/>
        <v>54</v>
      </c>
      <c r="I9" s="158"/>
      <c r="J9" s="158">
        <f t="shared" si="1"/>
        <v>0</v>
      </c>
      <c r="K9" s="158">
        <v>22</v>
      </c>
      <c r="L9" s="158">
        <f t="shared" si="2"/>
        <v>48</v>
      </c>
      <c r="M9" s="159"/>
      <c r="N9" s="158">
        <f t="shared" si="3"/>
        <v>0</v>
      </c>
      <c r="O9" s="159">
        <v>5</v>
      </c>
      <c r="P9" s="159">
        <f t="shared" si="4"/>
        <v>10</v>
      </c>
      <c r="Q9" s="159"/>
      <c r="R9" s="159">
        <f t="shared" si="5"/>
        <v>0</v>
      </c>
      <c r="S9" s="160">
        <f t="shared" si="6"/>
        <v>112</v>
      </c>
      <c r="T9" s="153"/>
      <c r="U9" s="158">
        <f t="shared" si="7"/>
        <v>0</v>
      </c>
      <c r="V9" s="158"/>
      <c r="W9" s="158">
        <f t="shared" si="8"/>
        <v>0</v>
      </c>
      <c r="X9" s="158"/>
      <c r="Y9" s="158">
        <f t="shared" si="9"/>
        <v>0</v>
      </c>
      <c r="Z9" s="158"/>
      <c r="AA9" s="158">
        <f t="shared" si="10"/>
        <v>0</v>
      </c>
      <c r="AB9" s="160">
        <f t="shared" si="11"/>
        <v>0</v>
      </c>
      <c r="AC9" s="153"/>
      <c r="AD9" s="158"/>
      <c r="AE9" s="160"/>
      <c r="AF9" s="153">
        <v>1</v>
      </c>
      <c r="AG9" s="158">
        <f t="shared" si="12"/>
        <v>12</v>
      </c>
      <c r="AH9" s="158"/>
      <c r="AI9" s="158">
        <f t="shared" si="13"/>
        <v>0</v>
      </c>
      <c r="AJ9" s="158"/>
      <c r="AK9" s="158">
        <f t="shared" si="14"/>
        <v>0</v>
      </c>
      <c r="AL9" s="158"/>
      <c r="AM9" s="158">
        <f t="shared" si="15"/>
        <v>0</v>
      </c>
      <c r="AN9" s="158"/>
      <c r="AO9" s="158">
        <f t="shared" si="16"/>
        <v>0</v>
      </c>
      <c r="AP9" s="158"/>
      <c r="AQ9" s="158">
        <f t="shared" si="17"/>
        <v>0</v>
      </c>
      <c r="AR9" s="158"/>
      <c r="AS9" s="158">
        <f t="shared" si="18"/>
        <v>0</v>
      </c>
      <c r="AT9" s="158">
        <f t="shared" si="19"/>
        <v>0</v>
      </c>
      <c r="AU9" s="160">
        <f t="shared" si="20"/>
        <v>12</v>
      </c>
      <c r="AV9" s="161">
        <f t="shared" si="21"/>
        <v>124</v>
      </c>
    </row>
    <row r="10" spans="1:48" s="89" customFormat="1" ht="14.4">
      <c r="A10" s="153">
        <v>5</v>
      </c>
      <c r="B10" s="154" t="s">
        <v>38</v>
      </c>
      <c r="C10" s="155">
        <v>22655</v>
      </c>
      <c r="D10" s="156" t="s">
        <v>26</v>
      </c>
      <c r="E10" s="170" t="s">
        <v>29</v>
      </c>
      <c r="F10" s="171" t="s">
        <v>27</v>
      </c>
      <c r="G10" s="153">
        <v>8</v>
      </c>
      <c r="H10" s="158">
        <f t="shared" si="0"/>
        <v>48</v>
      </c>
      <c r="I10" s="158"/>
      <c r="J10" s="158">
        <f t="shared" si="1"/>
        <v>0</v>
      </c>
      <c r="K10" s="158">
        <v>21</v>
      </c>
      <c r="L10" s="158">
        <f t="shared" si="2"/>
        <v>46</v>
      </c>
      <c r="M10" s="159"/>
      <c r="N10" s="158">
        <f t="shared" si="3"/>
        <v>0</v>
      </c>
      <c r="O10" s="159">
        <v>4</v>
      </c>
      <c r="P10" s="159">
        <f t="shared" si="4"/>
        <v>8</v>
      </c>
      <c r="Q10" s="159"/>
      <c r="R10" s="159">
        <f t="shared" si="5"/>
        <v>0</v>
      </c>
      <c r="S10" s="160">
        <f t="shared" si="6"/>
        <v>102</v>
      </c>
      <c r="T10" s="153"/>
      <c r="U10" s="158">
        <f t="shared" si="7"/>
        <v>0</v>
      </c>
      <c r="V10" s="158"/>
      <c r="W10" s="158">
        <f t="shared" si="8"/>
        <v>0</v>
      </c>
      <c r="X10" s="158"/>
      <c r="Y10" s="158">
        <f t="shared" si="9"/>
        <v>0</v>
      </c>
      <c r="Z10" s="158"/>
      <c r="AA10" s="158">
        <f t="shared" si="10"/>
        <v>0</v>
      </c>
      <c r="AB10" s="160">
        <f t="shared" si="11"/>
        <v>0</v>
      </c>
      <c r="AC10" s="153"/>
      <c r="AD10" s="158"/>
      <c r="AE10" s="160"/>
      <c r="AF10" s="153">
        <v>1</v>
      </c>
      <c r="AG10" s="158">
        <f t="shared" si="12"/>
        <v>12</v>
      </c>
      <c r="AH10" s="158"/>
      <c r="AI10" s="158">
        <f t="shared" si="13"/>
        <v>0</v>
      </c>
      <c r="AJ10" s="158"/>
      <c r="AK10" s="158">
        <f t="shared" si="14"/>
        <v>0</v>
      </c>
      <c r="AL10" s="158"/>
      <c r="AM10" s="158">
        <f t="shared" si="15"/>
        <v>0</v>
      </c>
      <c r="AN10" s="158">
        <v>1</v>
      </c>
      <c r="AO10" s="158">
        <f t="shared" si="16"/>
        <v>5</v>
      </c>
      <c r="AP10" s="158"/>
      <c r="AQ10" s="158">
        <f t="shared" si="17"/>
        <v>0</v>
      </c>
      <c r="AR10" s="158"/>
      <c r="AS10" s="158">
        <f t="shared" si="18"/>
        <v>0</v>
      </c>
      <c r="AT10" s="158">
        <f t="shared" si="19"/>
        <v>5</v>
      </c>
      <c r="AU10" s="160">
        <f t="shared" si="20"/>
        <v>17</v>
      </c>
      <c r="AV10" s="161">
        <f t="shared" si="21"/>
        <v>119</v>
      </c>
    </row>
    <row r="11" spans="1:48" s="89" customFormat="1" ht="14.4">
      <c r="A11" s="153">
        <v>6</v>
      </c>
      <c r="B11" s="154" t="s">
        <v>28</v>
      </c>
      <c r="C11" s="155">
        <v>21773</v>
      </c>
      <c r="D11" s="156" t="s">
        <v>26</v>
      </c>
      <c r="E11" s="170" t="s">
        <v>29</v>
      </c>
      <c r="F11" s="171" t="s">
        <v>27</v>
      </c>
      <c r="G11" s="153">
        <v>9</v>
      </c>
      <c r="H11" s="158">
        <f t="shared" si="0"/>
        <v>54</v>
      </c>
      <c r="I11" s="158"/>
      <c r="J11" s="158">
        <f t="shared" si="1"/>
        <v>0</v>
      </c>
      <c r="K11" s="158">
        <v>18</v>
      </c>
      <c r="L11" s="158">
        <f t="shared" si="2"/>
        <v>40</v>
      </c>
      <c r="M11" s="159"/>
      <c r="N11" s="158">
        <f t="shared" si="3"/>
        <v>0</v>
      </c>
      <c r="O11" s="159">
        <v>5</v>
      </c>
      <c r="P11" s="159">
        <f t="shared" si="4"/>
        <v>10</v>
      </c>
      <c r="Q11" s="159"/>
      <c r="R11" s="159">
        <f t="shared" si="5"/>
        <v>0</v>
      </c>
      <c r="S11" s="160">
        <f t="shared" si="6"/>
        <v>104</v>
      </c>
      <c r="T11" s="153"/>
      <c r="U11" s="158">
        <f t="shared" si="7"/>
        <v>0</v>
      </c>
      <c r="V11" s="158"/>
      <c r="W11" s="158">
        <f t="shared" si="8"/>
        <v>0</v>
      </c>
      <c r="X11" s="158"/>
      <c r="Y11" s="158">
        <f t="shared" si="9"/>
        <v>0</v>
      </c>
      <c r="Z11" s="158"/>
      <c r="AA11" s="158">
        <f t="shared" si="10"/>
        <v>0</v>
      </c>
      <c r="AB11" s="160">
        <f t="shared" si="11"/>
        <v>0</v>
      </c>
      <c r="AC11" s="153"/>
      <c r="AD11" s="158"/>
      <c r="AE11" s="160" t="s">
        <v>87</v>
      </c>
      <c r="AF11" s="153">
        <v>1</v>
      </c>
      <c r="AG11" s="158">
        <f t="shared" si="12"/>
        <v>12</v>
      </c>
      <c r="AH11" s="158"/>
      <c r="AI11" s="158">
        <f t="shared" si="13"/>
        <v>0</v>
      </c>
      <c r="AJ11" s="158"/>
      <c r="AK11" s="158">
        <f t="shared" si="14"/>
        <v>0</v>
      </c>
      <c r="AL11" s="158"/>
      <c r="AM11" s="158">
        <f t="shared" si="15"/>
        <v>0</v>
      </c>
      <c r="AN11" s="158"/>
      <c r="AO11" s="158">
        <f t="shared" si="16"/>
        <v>0</v>
      </c>
      <c r="AP11" s="158"/>
      <c r="AQ11" s="158">
        <f t="shared" si="17"/>
        <v>0</v>
      </c>
      <c r="AR11" s="158"/>
      <c r="AS11" s="158">
        <f t="shared" si="18"/>
        <v>0</v>
      </c>
      <c r="AT11" s="158">
        <f t="shared" si="19"/>
        <v>0</v>
      </c>
      <c r="AU11" s="160">
        <f t="shared" si="20"/>
        <v>12</v>
      </c>
      <c r="AV11" s="161">
        <f t="shared" si="21"/>
        <v>116</v>
      </c>
    </row>
    <row r="12" spans="1:48" s="89" customFormat="1" ht="14.4">
      <c r="A12" s="153">
        <v>7</v>
      </c>
      <c r="B12" s="154" t="s">
        <v>46</v>
      </c>
      <c r="C12" s="155">
        <v>22466</v>
      </c>
      <c r="D12" s="156" t="s">
        <v>26</v>
      </c>
      <c r="E12" s="170" t="s">
        <v>29</v>
      </c>
      <c r="F12" s="171" t="s">
        <v>27</v>
      </c>
      <c r="G12" s="153">
        <v>9</v>
      </c>
      <c r="H12" s="158">
        <f t="shared" si="0"/>
        <v>54</v>
      </c>
      <c r="I12" s="158"/>
      <c r="J12" s="158">
        <f t="shared" si="1"/>
        <v>0</v>
      </c>
      <c r="K12" s="158">
        <v>18</v>
      </c>
      <c r="L12" s="158">
        <f t="shared" si="2"/>
        <v>40</v>
      </c>
      <c r="M12" s="159"/>
      <c r="N12" s="158">
        <f t="shared" si="3"/>
        <v>0</v>
      </c>
      <c r="O12" s="159">
        <v>5</v>
      </c>
      <c r="P12" s="159">
        <f t="shared" si="4"/>
        <v>10</v>
      </c>
      <c r="Q12" s="159"/>
      <c r="R12" s="159">
        <f t="shared" si="5"/>
        <v>0</v>
      </c>
      <c r="S12" s="160">
        <f t="shared" si="6"/>
        <v>104</v>
      </c>
      <c r="T12" s="153"/>
      <c r="U12" s="158">
        <f t="shared" si="7"/>
        <v>0</v>
      </c>
      <c r="V12" s="158"/>
      <c r="W12" s="158">
        <f t="shared" si="8"/>
        <v>0</v>
      </c>
      <c r="X12" s="158"/>
      <c r="Y12" s="158">
        <f t="shared" si="9"/>
        <v>0</v>
      </c>
      <c r="Z12" s="158"/>
      <c r="AA12" s="158">
        <f t="shared" si="10"/>
        <v>0</v>
      </c>
      <c r="AB12" s="160">
        <f t="shared" si="11"/>
        <v>0</v>
      </c>
      <c r="AC12" s="153"/>
      <c r="AD12" s="158"/>
      <c r="AE12" s="160"/>
      <c r="AF12" s="153">
        <v>1</v>
      </c>
      <c r="AG12" s="158">
        <f t="shared" si="12"/>
        <v>12</v>
      </c>
      <c r="AH12" s="158"/>
      <c r="AI12" s="158">
        <f t="shared" si="13"/>
        <v>0</v>
      </c>
      <c r="AJ12" s="158"/>
      <c r="AK12" s="158">
        <f t="shared" si="14"/>
        <v>0</v>
      </c>
      <c r="AL12" s="158"/>
      <c r="AM12" s="158">
        <f t="shared" si="15"/>
        <v>0</v>
      </c>
      <c r="AN12" s="158"/>
      <c r="AO12" s="158">
        <f t="shared" si="16"/>
        <v>0</v>
      </c>
      <c r="AP12" s="158"/>
      <c r="AQ12" s="158">
        <f t="shared" si="17"/>
        <v>0</v>
      </c>
      <c r="AR12" s="158"/>
      <c r="AS12" s="158">
        <f t="shared" si="18"/>
        <v>0</v>
      </c>
      <c r="AT12" s="158">
        <f t="shared" si="19"/>
        <v>0</v>
      </c>
      <c r="AU12" s="160">
        <f t="shared" si="20"/>
        <v>12</v>
      </c>
      <c r="AV12" s="161">
        <f t="shared" si="21"/>
        <v>116</v>
      </c>
    </row>
    <row r="13" spans="1:48" s="89" customFormat="1" ht="14.4">
      <c r="A13" s="153">
        <v>8</v>
      </c>
      <c r="B13" s="154" t="s">
        <v>47</v>
      </c>
      <c r="C13" s="155">
        <v>19314</v>
      </c>
      <c r="D13" s="156" t="s">
        <v>26</v>
      </c>
      <c r="E13" s="170" t="s">
        <v>29</v>
      </c>
      <c r="F13" s="171" t="s">
        <v>27</v>
      </c>
      <c r="G13" s="153">
        <v>8</v>
      </c>
      <c r="H13" s="158">
        <f t="shared" si="0"/>
        <v>48</v>
      </c>
      <c r="I13" s="158"/>
      <c r="J13" s="158">
        <f t="shared" si="1"/>
        <v>0</v>
      </c>
      <c r="K13" s="158">
        <v>21</v>
      </c>
      <c r="L13" s="158">
        <f t="shared" si="2"/>
        <v>46</v>
      </c>
      <c r="M13" s="159"/>
      <c r="N13" s="158">
        <f t="shared" si="3"/>
        <v>0</v>
      </c>
      <c r="O13" s="159">
        <v>4</v>
      </c>
      <c r="P13" s="159">
        <f t="shared" si="4"/>
        <v>8</v>
      </c>
      <c r="Q13" s="159"/>
      <c r="R13" s="159">
        <f t="shared" si="5"/>
        <v>0</v>
      </c>
      <c r="S13" s="160">
        <f t="shared" si="6"/>
        <v>102</v>
      </c>
      <c r="T13" s="153"/>
      <c r="U13" s="158">
        <f t="shared" si="7"/>
        <v>0</v>
      </c>
      <c r="V13" s="158"/>
      <c r="W13" s="158">
        <f t="shared" si="8"/>
        <v>0</v>
      </c>
      <c r="X13" s="158"/>
      <c r="Y13" s="158">
        <f t="shared" si="9"/>
        <v>0</v>
      </c>
      <c r="Z13" s="158"/>
      <c r="AA13" s="158">
        <f t="shared" si="10"/>
        <v>0</v>
      </c>
      <c r="AB13" s="160">
        <f t="shared" si="11"/>
        <v>0</v>
      </c>
      <c r="AC13" s="153"/>
      <c r="AD13" s="158"/>
      <c r="AE13" s="160"/>
      <c r="AF13" s="153">
        <v>1</v>
      </c>
      <c r="AG13" s="158">
        <f t="shared" si="12"/>
        <v>12</v>
      </c>
      <c r="AH13" s="158"/>
      <c r="AI13" s="158">
        <f t="shared" si="13"/>
        <v>0</v>
      </c>
      <c r="AJ13" s="158"/>
      <c r="AK13" s="158">
        <f t="shared" si="14"/>
        <v>0</v>
      </c>
      <c r="AL13" s="158"/>
      <c r="AM13" s="158">
        <f t="shared" si="15"/>
        <v>0</v>
      </c>
      <c r="AN13" s="158"/>
      <c r="AO13" s="158">
        <f t="shared" si="16"/>
        <v>0</v>
      </c>
      <c r="AP13" s="158"/>
      <c r="AQ13" s="158">
        <f t="shared" si="17"/>
        <v>0</v>
      </c>
      <c r="AR13" s="158"/>
      <c r="AS13" s="158">
        <f t="shared" si="18"/>
        <v>0</v>
      </c>
      <c r="AT13" s="158">
        <f t="shared" si="19"/>
        <v>0</v>
      </c>
      <c r="AU13" s="160">
        <f t="shared" si="20"/>
        <v>12</v>
      </c>
      <c r="AV13" s="161">
        <f t="shared" si="21"/>
        <v>114</v>
      </c>
    </row>
    <row r="14" spans="1:48" s="89" customFormat="1" ht="14.4">
      <c r="A14" s="153">
        <v>9</v>
      </c>
      <c r="B14" s="154" t="s">
        <v>40</v>
      </c>
      <c r="C14" s="155">
        <v>19780</v>
      </c>
      <c r="D14" s="156" t="s">
        <v>26</v>
      </c>
      <c r="E14" s="170" t="s">
        <v>29</v>
      </c>
      <c r="F14" s="171" t="s">
        <v>27</v>
      </c>
      <c r="G14" s="153">
        <v>7</v>
      </c>
      <c r="H14" s="158">
        <f t="shared" si="0"/>
        <v>42</v>
      </c>
      <c r="I14" s="158"/>
      <c r="J14" s="158">
        <f t="shared" si="1"/>
        <v>0</v>
      </c>
      <c r="K14" s="158">
        <v>24</v>
      </c>
      <c r="L14" s="158">
        <f t="shared" si="2"/>
        <v>52</v>
      </c>
      <c r="M14" s="159"/>
      <c r="N14" s="158">
        <f t="shared" si="3"/>
        <v>0</v>
      </c>
      <c r="O14" s="159">
        <v>3</v>
      </c>
      <c r="P14" s="159">
        <f t="shared" si="4"/>
        <v>6</v>
      </c>
      <c r="Q14" s="159"/>
      <c r="R14" s="159">
        <f t="shared" si="5"/>
        <v>0</v>
      </c>
      <c r="S14" s="160">
        <f t="shared" si="6"/>
        <v>100</v>
      </c>
      <c r="T14" s="153"/>
      <c r="U14" s="158">
        <f t="shared" si="7"/>
        <v>0</v>
      </c>
      <c r="V14" s="158"/>
      <c r="W14" s="158">
        <f t="shared" si="8"/>
        <v>0</v>
      </c>
      <c r="X14" s="158"/>
      <c r="Y14" s="158">
        <f t="shared" si="9"/>
        <v>0</v>
      </c>
      <c r="Z14" s="158"/>
      <c r="AA14" s="158">
        <f t="shared" si="10"/>
        <v>0</v>
      </c>
      <c r="AB14" s="160">
        <f t="shared" si="11"/>
        <v>0</v>
      </c>
      <c r="AC14" s="153"/>
      <c r="AD14" s="158"/>
      <c r="AE14" s="160"/>
      <c r="AF14" s="153">
        <v>1</v>
      </c>
      <c r="AG14" s="158">
        <f t="shared" si="12"/>
        <v>12</v>
      </c>
      <c r="AH14" s="158"/>
      <c r="AI14" s="158">
        <f t="shared" si="13"/>
        <v>0</v>
      </c>
      <c r="AJ14" s="158"/>
      <c r="AK14" s="158">
        <f t="shared" si="14"/>
        <v>0</v>
      </c>
      <c r="AL14" s="158"/>
      <c r="AM14" s="158">
        <f t="shared" si="15"/>
        <v>0</v>
      </c>
      <c r="AN14" s="158"/>
      <c r="AO14" s="158">
        <f t="shared" si="16"/>
        <v>0</v>
      </c>
      <c r="AP14" s="158"/>
      <c r="AQ14" s="158">
        <f t="shared" si="17"/>
        <v>0</v>
      </c>
      <c r="AR14" s="158"/>
      <c r="AS14" s="158">
        <f t="shared" si="18"/>
        <v>0</v>
      </c>
      <c r="AT14" s="158">
        <f t="shared" si="19"/>
        <v>0</v>
      </c>
      <c r="AU14" s="160">
        <f t="shared" si="20"/>
        <v>12</v>
      </c>
      <c r="AV14" s="161">
        <f t="shared" si="21"/>
        <v>112</v>
      </c>
    </row>
    <row r="15" spans="1:48" s="89" customFormat="1" ht="14.4">
      <c r="A15" s="153">
        <v>10</v>
      </c>
      <c r="B15" s="154" t="s">
        <v>35</v>
      </c>
      <c r="C15" s="155">
        <v>21414</v>
      </c>
      <c r="D15" s="156" t="s">
        <v>36</v>
      </c>
      <c r="E15" s="170" t="s">
        <v>29</v>
      </c>
      <c r="F15" s="171" t="s">
        <v>27</v>
      </c>
      <c r="G15" s="153">
        <v>8</v>
      </c>
      <c r="H15" s="158">
        <f t="shared" si="0"/>
        <v>48</v>
      </c>
      <c r="I15" s="158"/>
      <c r="J15" s="158">
        <f t="shared" si="1"/>
        <v>0</v>
      </c>
      <c r="K15" s="158">
        <v>18</v>
      </c>
      <c r="L15" s="158">
        <f t="shared" si="2"/>
        <v>40</v>
      </c>
      <c r="M15" s="159"/>
      <c r="N15" s="158">
        <f t="shared" si="3"/>
        <v>0</v>
      </c>
      <c r="O15" s="159">
        <v>4</v>
      </c>
      <c r="P15" s="159">
        <f t="shared" si="4"/>
        <v>8</v>
      </c>
      <c r="Q15" s="159"/>
      <c r="R15" s="159">
        <f t="shared" si="5"/>
        <v>0</v>
      </c>
      <c r="S15" s="160">
        <f t="shared" si="6"/>
        <v>96</v>
      </c>
      <c r="T15" s="153"/>
      <c r="U15" s="158">
        <f t="shared" si="7"/>
        <v>0</v>
      </c>
      <c r="V15" s="158"/>
      <c r="W15" s="158">
        <f t="shared" si="8"/>
        <v>0</v>
      </c>
      <c r="X15" s="158"/>
      <c r="Y15" s="158">
        <f t="shared" si="9"/>
        <v>0</v>
      </c>
      <c r="Z15" s="158"/>
      <c r="AA15" s="158">
        <f t="shared" si="10"/>
        <v>0</v>
      </c>
      <c r="AB15" s="160">
        <f t="shared" si="11"/>
        <v>0</v>
      </c>
      <c r="AC15" s="153"/>
      <c r="AD15" s="158"/>
      <c r="AE15" s="160"/>
      <c r="AF15" s="153">
        <v>1</v>
      </c>
      <c r="AG15" s="158">
        <f t="shared" si="12"/>
        <v>12</v>
      </c>
      <c r="AH15" s="158"/>
      <c r="AI15" s="158">
        <f t="shared" si="13"/>
        <v>0</v>
      </c>
      <c r="AJ15" s="158">
        <v>1</v>
      </c>
      <c r="AK15" s="158">
        <f t="shared" si="14"/>
        <v>3</v>
      </c>
      <c r="AL15" s="158"/>
      <c r="AM15" s="158">
        <f t="shared" si="15"/>
        <v>0</v>
      </c>
      <c r="AN15" s="158"/>
      <c r="AO15" s="158">
        <f t="shared" si="16"/>
        <v>0</v>
      </c>
      <c r="AP15" s="158"/>
      <c r="AQ15" s="158">
        <f t="shared" si="17"/>
        <v>0</v>
      </c>
      <c r="AR15" s="158"/>
      <c r="AS15" s="158">
        <f t="shared" si="18"/>
        <v>0</v>
      </c>
      <c r="AT15" s="158">
        <f t="shared" si="19"/>
        <v>3</v>
      </c>
      <c r="AU15" s="160">
        <f t="shared" si="20"/>
        <v>15</v>
      </c>
      <c r="AV15" s="161">
        <f t="shared" si="21"/>
        <v>111</v>
      </c>
    </row>
    <row r="16" spans="1:48" s="89" customFormat="1" ht="14.4">
      <c r="A16" s="153">
        <v>11</v>
      </c>
      <c r="B16" s="154" t="s">
        <v>48</v>
      </c>
      <c r="C16" s="155">
        <v>19082</v>
      </c>
      <c r="D16" s="156" t="s">
        <v>36</v>
      </c>
      <c r="E16" s="170" t="s">
        <v>29</v>
      </c>
      <c r="F16" s="171" t="s">
        <v>27</v>
      </c>
      <c r="G16" s="153">
        <v>9</v>
      </c>
      <c r="H16" s="158">
        <f t="shared" si="0"/>
        <v>54</v>
      </c>
      <c r="I16" s="158"/>
      <c r="J16" s="158">
        <f t="shared" si="1"/>
        <v>0</v>
      </c>
      <c r="K16" s="158">
        <v>14</v>
      </c>
      <c r="L16" s="158">
        <f t="shared" si="2"/>
        <v>32</v>
      </c>
      <c r="M16" s="159"/>
      <c r="N16" s="158">
        <f t="shared" si="3"/>
        <v>0</v>
      </c>
      <c r="O16" s="159">
        <v>5</v>
      </c>
      <c r="P16" s="159">
        <f t="shared" si="4"/>
        <v>10</v>
      </c>
      <c r="Q16" s="159"/>
      <c r="R16" s="159">
        <f t="shared" si="5"/>
        <v>0</v>
      </c>
      <c r="S16" s="160">
        <f t="shared" si="6"/>
        <v>96</v>
      </c>
      <c r="T16" s="153"/>
      <c r="U16" s="158">
        <f t="shared" si="7"/>
        <v>0</v>
      </c>
      <c r="V16" s="158"/>
      <c r="W16" s="158">
        <f t="shared" si="8"/>
        <v>0</v>
      </c>
      <c r="X16" s="158"/>
      <c r="Y16" s="158">
        <f t="shared" si="9"/>
        <v>0</v>
      </c>
      <c r="Z16" s="158"/>
      <c r="AA16" s="158">
        <f t="shared" si="10"/>
        <v>0</v>
      </c>
      <c r="AB16" s="160">
        <f t="shared" si="11"/>
        <v>0</v>
      </c>
      <c r="AC16" s="153"/>
      <c r="AD16" s="158"/>
      <c r="AE16" s="160"/>
      <c r="AF16" s="153">
        <v>1</v>
      </c>
      <c r="AG16" s="158">
        <f t="shared" si="12"/>
        <v>12</v>
      </c>
      <c r="AH16" s="158"/>
      <c r="AI16" s="158">
        <f t="shared" si="13"/>
        <v>0</v>
      </c>
      <c r="AJ16" s="158"/>
      <c r="AK16" s="158">
        <f t="shared" si="14"/>
        <v>0</v>
      </c>
      <c r="AL16" s="158">
        <v>2</v>
      </c>
      <c r="AM16" s="158">
        <f t="shared" si="15"/>
        <v>2</v>
      </c>
      <c r="AN16" s="158"/>
      <c r="AO16" s="158">
        <f t="shared" si="16"/>
        <v>0</v>
      </c>
      <c r="AP16" s="158"/>
      <c r="AQ16" s="158">
        <f t="shared" si="17"/>
        <v>0</v>
      </c>
      <c r="AR16" s="158"/>
      <c r="AS16" s="158">
        <f t="shared" si="18"/>
        <v>0</v>
      </c>
      <c r="AT16" s="158">
        <f t="shared" si="19"/>
        <v>2</v>
      </c>
      <c r="AU16" s="160">
        <f t="shared" si="20"/>
        <v>14</v>
      </c>
      <c r="AV16" s="161">
        <f t="shared" si="21"/>
        <v>110</v>
      </c>
    </row>
    <row r="17" spans="1:48" s="89" customFormat="1" ht="14.4">
      <c r="A17" s="153">
        <v>12</v>
      </c>
      <c r="B17" s="154" t="s">
        <v>32</v>
      </c>
      <c r="C17" s="155">
        <v>21028</v>
      </c>
      <c r="D17" s="156" t="s">
        <v>26</v>
      </c>
      <c r="E17" s="170" t="s">
        <v>29</v>
      </c>
      <c r="F17" s="171" t="s">
        <v>27</v>
      </c>
      <c r="G17" s="153">
        <v>8</v>
      </c>
      <c r="H17" s="158">
        <f t="shared" si="0"/>
        <v>48</v>
      </c>
      <c r="I17" s="158"/>
      <c r="J17" s="158">
        <f t="shared" si="1"/>
        <v>0</v>
      </c>
      <c r="K17" s="158">
        <v>17</v>
      </c>
      <c r="L17" s="158">
        <f t="shared" si="2"/>
        <v>38</v>
      </c>
      <c r="M17" s="159"/>
      <c r="N17" s="158">
        <f t="shared" si="3"/>
        <v>0</v>
      </c>
      <c r="O17" s="159">
        <v>4</v>
      </c>
      <c r="P17" s="159">
        <f t="shared" si="4"/>
        <v>8</v>
      </c>
      <c r="Q17" s="159"/>
      <c r="R17" s="159">
        <f t="shared" si="5"/>
        <v>0</v>
      </c>
      <c r="S17" s="160">
        <f t="shared" si="6"/>
        <v>94</v>
      </c>
      <c r="T17" s="153"/>
      <c r="U17" s="158">
        <f t="shared" si="7"/>
        <v>0</v>
      </c>
      <c r="V17" s="158"/>
      <c r="W17" s="158">
        <f t="shared" si="8"/>
        <v>0</v>
      </c>
      <c r="X17" s="158"/>
      <c r="Y17" s="158">
        <f t="shared" si="9"/>
        <v>0</v>
      </c>
      <c r="Z17" s="158"/>
      <c r="AA17" s="158">
        <f t="shared" si="10"/>
        <v>0</v>
      </c>
      <c r="AB17" s="160">
        <f t="shared" si="11"/>
        <v>0</v>
      </c>
      <c r="AC17" s="153"/>
      <c r="AD17" s="158"/>
      <c r="AE17" s="160"/>
      <c r="AF17" s="153">
        <v>1</v>
      </c>
      <c r="AG17" s="158">
        <f t="shared" si="12"/>
        <v>12</v>
      </c>
      <c r="AH17" s="158"/>
      <c r="AI17" s="158">
        <f t="shared" si="13"/>
        <v>0</v>
      </c>
      <c r="AJ17" s="158">
        <v>1</v>
      </c>
      <c r="AK17" s="158">
        <f t="shared" si="14"/>
        <v>3</v>
      </c>
      <c r="AL17" s="158"/>
      <c r="AM17" s="158">
        <f t="shared" si="15"/>
        <v>0</v>
      </c>
      <c r="AN17" s="158"/>
      <c r="AO17" s="158">
        <f t="shared" si="16"/>
        <v>0</v>
      </c>
      <c r="AP17" s="158"/>
      <c r="AQ17" s="158">
        <f t="shared" si="17"/>
        <v>0</v>
      </c>
      <c r="AR17" s="158"/>
      <c r="AS17" s="158">
        <f t="shared" si="18"/>
        <v>0</v>
      </c>
      <c r="AT17" s="158">
        <f t="shared" si="19"/>
        <v>3</v>
      </c>
      <c r="AU17" s="160">
        <f t="shared" si="20"/>
        <v>15</v>
      </c>
      <c r="AV17" s="161">
        <f t="shared" si="21"/>
        <v>109</v>
      </c>
    </row>
    <row r="18" spans="1:48" s="89" customFormat="1" ht="14.4">
      <c r="A18" s="153">
        <v>13</v>
      </c>
      <c r="B18" s="154" t="s">
        <v>33</v>
      </c>
      <c r="C18" s="155">
        <v>21310</v>
      </c>
      <c r="D18" s="156" t="s">
        <v>34</v>
      </c>
      <c r="E18" s="170" t="s">
        <v>29</v>
      </c>
      <c r="F18" s="171" t="s">
        <v>27</v>
      </c>
      <c r="G18" s="153">
        <v>8</v>
      </c>
      <c r="H18" s="158">
        <f t="shared" si="0"/>
        <v>48</v>
      </c>
      <c r="I18" s="158"/>
      <c r="J18" s="158">
        <f t="shared" si="1"/>
        <v>0</v>
      </c>
      <c r="K18" s="158">
        <v>17</v>
      </c>
      <c r="L18" s="158">
        <f t="shared" si="2"/>
        <v>38</v>
      </c>
      <c r="M18" s="159"/>
      <c r="N18" s="158">
        <f t="shared" si="3"/>
        <v>0</v>
      </c>
      <c r="O18" s="159">
        <v>4</v>
      </c>
      <c r="P18" s="159">
        <f t="shared" si="4"/>
        <v>8</v>
      </c>
      <c r="Q18" s="159"/>
      <c r="R18" s="159">
        <f t="shared" si="5"/>
        <v>0</v>
      </c>
      <c r="S18" s="160">
        <f t="shared" si="6"/>
        <v>94</v>
      </c>
      <c r="T18" s="153"/>
      <c r="U18" s="158">
        <f t="shared" si="7"/>
        <v>0</v>
      </c>
      <c r="V18" s="158"/>
      <c r="W18" s="158">
        <f t="shared" si="8"/>
        <v>0</v>
      </c>
      <c r="X18" s="158"/>
      <c r="Y18" s="158">
        <f t="shared" si="9"/>
        <v>0</v>
      </c>
      <c r="Z18" s="158"/>
      <c r="AA18" s="158">
        <f t="shared" si="10"/>
        <v>0</v>
      </c>
      <c r="AB18" s="160">
        <f t="shared" si="11"/>
        <v>0</v>
      </c>
      <c r="AC18" s="153"/>
      <c r="AD18" s="158"/>
      <c r="AE18" s="160"/>
      <c r="AF18" s="153">
        <v>1</v>
      </c>
      <c r="AG18" s="158">
        <f t="shared" si="12"/>
        <v>12</v>
      </c>
      <c r="AH18" s="158"/>
      <c r="AI18" s="158">
        <f t="shared" si="13"/>
        <v>0</v>
      </c>
      <c r="AJ18" s="158">
        <v>1</v>
      </c>
      <c r="AK18" s="158">
        <f t="shared" si="14"/>
        <v>3</v>
      </c>
      <c r="AL18" s="158"/>
      <c r="AM18" s="158">
        <f t="shared" si="15"/>
        <v>0</v>
      </c>
      <c r="AN18" s="158"/>
      <c r="AO18" s="158">
        <f t="shared" si="16"/>
        <v>0</v>
      </c>
      <c r="AP18" s="158"/>
      <c r="AQ18" s="158">
        <f t="shared" si="17"/>
        <v>0</v>
      </c>
      <c r="AR18" s="158"/>
      <c r="AS18" s="158">
        <f t="shared" si="18"/>
        <v>0</v>
      </c>
      <c r="AT18" s="158">
        <f t="shared" si="19"/>
        <v>3</v>
      </c>
      <c r="AU18" s="160">
        <f t="shared" si="20"/>
        <v>15</v>
      </c>
      <c r="AV18" s="161">
        <f t="shared" si="21"/>
        <v>109</v>
      </c>
    </row>
    <row r="19" spans="1:48" s="89" customFormat="1" ht="14.4">
      <c r="A19" s="153">
        <v>14</v>
      </c>
      <c r="B19" s="154" t="s">
        <v>45</v>
      </c>
      <c r="C19" s="155">
        <v>21831</v>
      </c>
      <c r="D19" s="156" t="s">
        <v>36</v>
      </c>
      <c r="E19" s="170" t="s">
        <v>29</v>
      </c>
      <c r="F19" s="171" t="s">
        <v>27</v>
      </c>
      <c r="G19" s="153">
        <v>7</v>
      </c>
      <c r="H19" s="158">
        <f t="shared" si="0"/>
        <v>42</v>
      </c>
      <c r="I19" s="158"/>
      <c r="J19" s="158">
        <f t="shared" si="1"/>
        <v>0</v>
      </c>
      <c r="K19" s="158">
        <v>19</v>
      </c>
      <c r="L19" s="158">
        <f t="shared" si="2"/>
        <v>42</v>
      </c>
      <c r="M19" s="159"/>
      <c r="N19" s="158">
        <f t="shared" si="3"/>
        <v>0</v>
      </c>
      <c r="O19" s="159">
        <v>5</v>
      </c>
      <c r="P19" s="159">
        <f t="shared" si="4"/>
        <v>10</v>
      </c>
      <c r="Q19" s="159"/>
      <c r="R19" s="159">
        <f t="shared" si="5"/>
        <v>0</v>
      </c>
      <c r="S19" s="160">
        <f t="shared" si="6"/>
        <v>94</v>
      </c>
      <c r="T19" s="153"/>
      <c r="U19" s="158">
        <f t="shared" si="7"/>
        <v>0</v>
      </c>
      <c r="V19" s="158"/>
      <c r="W19" s="158">
        <f t="shared" si="8"/>
        <v>0</v>
      </c>
      <c r="X19" s="158">
        <v>1</v>
      </c>
      <c r="Y19" s="158">
        <f t="shared" si="9"/>
        <v>3</v>
      </c>
      <c r="Z19" s="158"/>
      <c r="AA19" s="158">
        <f t="shared" si="10"/>
        <v>0</v>
      </c>
      <c r="AB19" s="160">
        <f t="shared" si="11"/>
        <v>3</v>
      </c>
      <c r="AC19" s="153"/>
      <c r="AD19" s="158"/>
      <c r="AE19" s="160"/>
      <c r="AF19" s="153">
        <v>1</v>
      </c>
      <c r="AG19" s="158">
        <f t="shared" si="12"/>
        <v>12</v>
      </c>
      <c r="AH19" s="158"/>
      <c r="AI19" s="158">
        <f t="shared" si="13"/>
        <v>0</v>
      </c>
      <c r="AJ19" s="158"/>
      <c r="AK19" s="158">
        <f t="shared" si="14"/>
        <v>0</v>
      </c>
      <c r="AL19" s="158"/>
      <c r="AM19" s="158">
        <f t="shared" si="15"/>
        <v>0</v>
      </c>
      <c r="AN19" s="158"/>
      <c r="AO19" s="158">
        <f t="shared" si="16"/>
        <v>0</v>
      </c>
      <c r="AP19" s="158"/>
      <c r="AQ19" s="158">
        <f t="shared" si="17"/>
        <v>0</v>
      </c>
      <c r="AR19" s="158"/>
      <c r="AS19" s="158">
        <f t="shared" si="18"/>
        <v>0</v>
      </c>
      <c r="AT19" s="158">
        <f t="shared" si="19"/>
        <v>0</v>
      </c>
      <c r="AU19" s="160">
        <f t="shared" si="20"/>
        <v>12</v>
      </c>
      <c r="AV19" s="161">
        <f t="shared" si="21"/>
        <v>109</v>
      </c>
    </row>
    <row r="20" spans="1:48" s="89" customFormat="1" ht="14.4">
      <c r="A20" s="153">
        <v>15</v>
      </c>
      <c r="B20" s="154" t="s">
        <v>49</v>
      </c>
      <c r="C20" s="155">
        <v>22597</v>
      </c>
      <c r="D20" s="156" t="s">
        <v>26</v>
      </c>
      <c r="E20" s="170" t="s">
        <v>29</v>
      </c>
      <c r="F20" s="171" t="s">
        <v>27</v>
      </c>
      <c r="G20" s="153">
        <v>7</v>
      </c>
      <c r="H20" s="158">
        <f t="shared" si="0"/>
        <v>42</v>
      </c>
      <c r="I20" s="158"/>
      <c r="J20" s="158">
        <f t="shared" si="1"/>
        <v>0</v>
      </c>
      <c r="K20" s="158">
        <v>20</v>
      </c>
      <c r="L20" s="158">
        <f t="shared" si="2"/>
        <v>44</v>
      </c>
      <c r="M20" s="159"/>
      <c r="N20" s="158">
        <f t="shared" si="3"/>
        <v>0</v>
      </c>
      <c r="O20" s="159">
        <v>5</v>
      </c>
      <c r="P20" s="159">
        <f t="shared" si="4"/>
        <v>10</v>
      </c>
      <c r="Q20" s="159"/>
      <c r="R20" s="159">
        <f t="shared" si="5"/>
        <v>0</v>
      </c>
      <c r="S20" s="160">
        <f t="shared" si="6"/>
        <v>96</v>
      </c>
      <c r="T20" s="153"/>
      <c r="U20" s="158">
        <f t="shared" si="7"/>
        <v>0</v>
      </c>
      <c r="V20" s="158"/>
      <c r="W20" s="158">
        <f t="shared" si="8"/>
        <v>0</v>
      </c>
      <c r="X20" s="158"/>
      <c r="Y20" s="158">
        <f t="shared" si="9"/>
        <v>0</v>
      </c>
      <c r="Z20" s="158"/>
      <c r="AA20" s="158">
        <f t="shared" si="10"/>
        <v>0</v>
      </c>
      <c r="AB20" s="160">
        <f t="shared" si="11"/>
        <v>0</v>
      </c>
      <c r="AC20" s="153"/>
      <c r="AD20" s="158"/>
      <c r="AE20" s="160" t="s">
        <v>87</v>
      </c>
      <c r="AF20" s="153">
        <v>1</v>
      </c>
      <c r="AG20" s="158">
        <f t="shared" si="12"/>
        <v>12</v>
      </c>
      <c r="AH20" s="158"/>
      <c r="AI20" s="158">
        <f t="shared" si="13"/>
        <v>0</v>
      </c>
      <c r="AJ20" s="158"/>
      <c r="AK20" s="158">
        <f t="shared" si="14"/>
        <v>0</v>
      </c>
      <c r="AL20" s="158"/>
      <c r="AM20" s="158">
        <f t="shared" si="15"/>
        <v>0</v>
      </c>
      <c r="AN20" s="158"/>
      <c r="AO20" s="158">
        <f t="shared" si="16"/>
        <v>0</v>
      </c>
      <c r="AP20" s="158"/>
      <c r="AQ20" s="158">
        <f t="shared" si="17"/>
        <v>0</v>
      </c>
      <c r="AR20" s="158"/>
      <c r="AS20" s="158">
        <f t="shared" si="18"/>
        <v>0</v>
      </c>
      <c r="AT20" s="158">
        <f t="shared" si="19"/>
        <v>0</v>
      </c>
      <c r="AU20" s="160">
        <f t="shared" si="20"/>
        <v>12</v>
      </c>
      <c r="AV20" s="161">
        <f t="shared" si="21"/>
        <v>108</v>
      </c>
    </row>
    <row r="21" spans="1:48" s="89" customFormat="1" ht="14.4">
      <c r="A21" s="153">
        <v>16</v>
      </c>
      <c r="B21" s="154" t="s">
        <v>44</v>
      </c>
      <c r="C21" s="155">
        <v>19607</v>
      </c>
      <c r="D21" s="156" t="s">
        <v>26</v>
      </c>
      <c r="E21" s="170" t="s">
        <v>29</v>
      </c>
      <c r="F21" s="171" t="s">
        <v>27</v>
      </c>
      <c r="G21" s="153">
        <v>7</v>
      </c>
      <c r="H21" s="158">
        <f t="shared" si="0"/>
        <v>42</v>
      </c>
      <c r="I21" s="158"/>
      <c r="J21" s="158">
        <f t="shared" si="1"/>
        <v>0</v>
      </c>
      <c r="K21" s="158">
        <v>21</v>
      </c>
      <c r="L21" s="158">
        <f t="shared" si="2"/>
        <v>46</v>
      </c>
      <c r="M21" s="159"/>
      <c r="N21" s="158">
        <f t="shared" si="3"/>
        <v>0</v>
      </c>
      <c r="O21" s="159">
        <v>3</v>
      </c>
      <c r="P21" s="159">
        <f t="shared" si="4"/>
        <v>6</v>
      </c>
      <c r="Q21" s="159"/>
      <c r="R21" s="159">
        <f t="shared" si="5"/>
        <v>0</v>
      </c>
      <c r="S21" s="160">
        <f t="shared" si="6"/>
        <v>94</v>
      </c>
      <c r="T21" s="153"/>
      <c r="U21" s="158">
        <f t="shared" si="7"/>
        <v>0</v>
      </c>
      <c r="V21" s="158"/>
      <c r="W21" s="158">
        <f t="shared" si="8"/>
        <v>0</v>
      </c>
      <c r="X21" s="158"/>
      <c r="Y21" s="158">
        <f t="shared" si="9"/>
        <v>0</v>
      </c>
      <c r="Z21" s="158"/>
      <c r="AA21" s="158">
        <f t="shared" si="10"/>
        <v>0</v>
      </c>
      <c r="AB21" s="160">
        <f t="shared" si="11"/>
        <v>0</v>
      </c>
      <c r="AC21" s="153"/>
      <c r="AD21" s="158"/>
      <c r="AE21" s="160"/>
      <c r="AF21" s="153">
        <v>1</v>
      </c>
      <c r="AG21" s="158">
        <f t="shared" si="12"/>
        <v>12</v>
      </c>
      <c r="AH21" s="158"/>
      <c r="AI21" s="158">
        <f t="shared" si="13"/>
        <v>0</v>
      </c>
      <c r="AJ21" s="158"/>
      <c r="AK21" s="158">
        <f t="shared" si="14"/>
        <v>0</v>
      </c>
      <c r="AL21" s="158"/>
      <c r="AM21" s="158">
        <f t="shared" si="15"/>
        <v>0</v>
      </c>
      <c r="AN21" s="158"/>
      <c r="AO21" s="158">
        <f t="shared" si="16"/>
        <v>0</v>
      </c>
      <c r="AP21" s="158"/>
      <c r="AQ21" s="158">
        <f t="shared" si="17"/>
        <v>0</v>
      </c>
      <c r="AR21" s="158"/>
      <c r="AS21" s="158">
        <f t="shared" si="18"/>
        <v>0</v>
      </c>
      <c r="AT21" s="158">
        <f t="shared" si="19"/>
        <v>0</v>
      </c>
      <c r="AU21" s="160">
        <f t="shared" si="20"/>
        <v>12</v>
      </c>
      <c r="AV21" s="161">
        <f t="shared" si="21"/>
        <v>106</v>
      </c>
    </row>
    <row r="22" spans="1:48" s="89" customFormat="1" ht="14.4">
      <c r="A22" s="153">
        <v>17</v>
      </c>
      <c r="B22" s="154" t="s">
        <v>50</v>
      </c>
      <c r="C22" s="155">
        <v>21607</v>
      </c>
      <c r="D22" s="156" t="s">
        <v>26</v>
      </c>
      <c r="E22" s="170" t="s">
        <v>29</v>
      </c>
      <c r="F22" s="171" t="s">
        <v>27</v>
      </c>
      <c r="G22" s="153">
        <v>7</v>
      </c>
      <c r="H22" s="158">
        <f t="shared" si="0"/>
        <v>42</v>
      </c>
      <c r="I22" s="158"/>
      <c r="J22" s="158">
        <f t="shared" si="1"/>
        <v>0</v>
      </c>
      <c r="K22" s="158">
        <v>21</v>
      </c>
      <c r="L22" s="158">
        <f t="shared" si="2"/>
        <v>46</v>
      </c>
      <c r="M22" s="159"/>
      <c r="N22" s="158">
        <f t="shared" si="3"/>
        <v>0</v>
      </c>
      <c r="O22" s="159">
        <v>3</v>
      </c>
      <c r="P22" s="159">
        <f t="shared" si="4"/>
        <v>6</v>
      </c>
      <c r="Q22" s="159"/>
      <c r="R22" s="159">
        <f t="shared" si="5"/>
        <v>0</v>
      </c>
      <c r="S22" s="160">
        <f t="shared" si="6"/>
        <v>94</v>
      </c>
      <c r="T22" s="153"/>
      <c r="U22" s="158">
        <f t="shared" si="7"/>
        <v>0</v>
      </c>
      <c r="V22" s="158"/>
      <c r="W22" s="158">
        <f t="shared" si="8"/>
        <v>0</v>
      </c>
      <c r="X22" s="158"/>
      <c r="Y22" s="158">
        <f t="shared" si="9"/>
        <v>0</v>
      </c>
      <c r="Z22" s="158"/>
      <c r="AA22" s="158">
        <f t="shared" si="10"/>
        <v>0</v>
      </c>
      <c r="AB22" s="160">
        <f t="shared" si="11"/>
        <v>0</v>
      </c>
      <c r="AC22" s="153"/>
      <c r="AD22" s="158"/>
      <c r="AE22" s="160"/>
      <c r="AF22" s="153">
        <v>1</v>
      </c>
      <c r="AG22" s="158">
        <f t="shared" si="12"/>
        <v>12</v>
      </c>
      <c r="AH22" s="158"/>
      <c r="AI22" s="158">
        <f t="shared" si="13"/>
        <v>0</v>
      </c>
      <c r="AJ22" s="158"/>
      <c r="AK22" s="158">
        <f t="shared" si="14"/>
        <v>0</v>
      </c>
      <c r="AL22" s="158"/>
      <c r="AM22" s="158">
        <f t="shared" si="15"/>
        <v>0</v>
      </c>
      <c r="AN22" s="158"/>
      <c r="AO22" s="158">
        <f t="shared" si="16"/>
        <v>0</v>
      </c>
      <c r="AP22" s="158"/>
      <c r="AQ22" s="158">
        <f t="shared" si="17"/>
        <v>0</v>
      </c>
      <c r="AR22" s="158"/>
      <c r="AS22" s="158">
        <f t="shared" si="18"/>
        <v>0</v>
      </c>
      <c r="AT22" s="158">
        <f t="shared" si="19"/>
        <v>0</v>
      </c>
      <c r="AU22" s="160">
        <f t="shared" si="20"/>
        <v>12</v>
      </c>
      <c r="AV22" s="161">
        <f t="shared" si="21"/>
        <v>106</v>
      </c>
    </row>
    <row r="23" spans="1:48" s="89" customFormat="1" ht="14.4">
      <c r="A23" s="153">
        <v>18</v>
      </c>
      <c r="B23" s="154" t="s">
        <v>39</v>
      </c>
      <c r="C23" s="155">
        <v>21970</v>
      </c>
      <c r="D23" s="156" t="s">
        <v>26</v>
      </c>
      <c r="E23" s="170" t="s">
        <v>29</v>
      </c>
      <c r="F23" s="171" t="s">
        <v>27</v>
      </c>
      <c r="G23" s="153">
        <v>7</v>
      </c>
      <c r="H23" s="158">
        <f t="shared" si="0"/>
        <v>42</v>
      </c>
      <c r="I23" s="158"/>
      <c r="J23" s="158">
        <f t="shared" si="1"/>
        <v>0</v>
      </c>
      <c r="K23" s="158">
        <v>17</v>
      </c>
      <c r="L23" s="158">
        <f t="shared" si="2"/>
        <v>38</v>
      </c>
      <c r="M23" s="159"/>
      <c r="N23" s="158">
        <f t="shared" si="3"/>
        <v>0</v>
      </c>
      <c r="O23" s="159">
        <v>3</v>
      </c>
      <c r="P23" s="159">
        <f t="shared" si="4"/>
        <v>6</v>
      </c>
      <c r="Q23" s="159"/>
      <c r="R23" s="159">
        <f t="shared" si="5"/>
        <v>0</v>
      </c>
      <c r="S23" s="160">
        <f t="shared" si="6"/>
        <v>86</v>
      </c>
      <c r="T23" s="153"/>
      <c r="U23" s="158">
        <f t="shared" si="7"/>
        <v>0</v>
      </c>
      <c r="V23" s="158"/>
      <c r="W23" s="158">
        <f t="shared" si="8"/>
        <v>0</v>
      </c>
      <c r="X23" s="158"/>
      <c r="Y23" s="158">
        <f t="shared" si="9"/>
        <v>0</v>
      </c>
      <c r="Z23" s="158"/>
      <c r="AA23" s="158">
        <f t="shared" si="10"/>
        <v>0</v>
      </c>
      <c r="AB23" s="160">
        <f t="shared" si="11"/>
        <v>0</v>
      </c>
      <c r="AC23" s="153"/>
      <c r="AD23" s="158"/>
      <c r="AE23" s="160"/>
      <c r="AF23" s="153">
        <v>1</v>
      </c>
      <c r="AG23" s="158">
        <f t="shared" si="12"/>
        <v>12</v>
      </c>
      <c r="AH23" s="158"/>
      <c r="AI23" s="158">
        <f t="shared" si="13"/>
        <v>0</v>
      </c>
      <c r="AJ23" s="158"/>
      <c r="AK23" s="158">
        <f t="shared" si="14"/>
        <v>0</v>
      </c>
      <c r="AL23" s="158"/>
      <c r="AM23" s="158">
        <f t="shared" si="15"/>
        <v>0</v>
      </c>
      <c r="AN23" s="158"/>
      <c r="AO23" s="158">
        <f t="shared" si="16"/>
        <v>0</v>
      </c>
      <c r="AP23" s="158"/>
      <c r="AQ23" s="158">
        <f t="shared" si="17"/>
        <v>0</v>
      </c>
      <c r="AR23" s="158"/>
      <c r="AS23" s="158">
        <f t="shared" si="18"/>
        <v>0</v>
      </c>
      <c r="AT23" s="158">
        <f t="shared" si="19"/>
        <v>0</v>
      </c>
      <c r="AU23" s="160">
        <f t="shared" si="20"/>
        <v>12</v>
      </c>
      <c r="AV23" s="161">
        <f t="shared" si="21"/>
        <v>98</v>
      </c>
    </row>
    <row r="24" spans="1:48" s="89" customFormat="1" ht="15" thickBot="1">
      <c r="A24" s="153">
        <v>19</v>
      </c>
      <c r="B24" s="162" t="s">
        <v>43</v>
      </c>
      <c r="C24" s="163">
        <v>22579</v>
      </c>
      <c r="D24" s="164" t="s">
        <v>26</v>
      </c>
      <c r="E24" s="170" t="s">
        <v>29</v>
      </c>
      <c r="F24" s="171" t="s">
        <v>27</v>
      </c>
      <c r="G24" s="153">
        <v>7</v>
      </c>
      <c r="H24" s="165">
        <f t="shared" si="0"/>
        <v>42</v>
      </c>
      <c r="I24" s="165"/>
      <c r="J24" s="165">
        <f t="shared" si="1"/>
        <v>0</v>
      </c>
      <c r="K24" s="165">
        <v>13</v>
      </c>
      <c r="L24" s="165">
        <f t="shared" si="2"/>
        <v>30</v>
      </c>
      <c r="M24" s="166"/>
      <c r="N24" s="165">
        <f t="shared" si="3"/>
        <v>0</v>
      </c>
      <c r="O24" s="166">
        <v>5</v>
      </c>
      <c r="P24" s="166">
        <f t="shared" si="4"/>
        <v>10</v>
      </c>
      <c r="Q24" s="166"/>
      <c r="R24" s="166">
        <f t="shared" si="5"/>
        <v>0</v>
      </c>
      <c r="S24" s="167">
        <f t="shared" si="6"/>
        <v>82</v>
      </c>
      <c r="T24" s="168"/>
      <c r="U24" s="165">
        <f t="shared" si="7"/>
        <v>0</v>
      </c>
      <c r="V24" s="165"/>
      <c r="W24" s="165">
        <f t="shared" si="8"/>
        <v>0</v>
      </c>
      <c r="X24" s="165"/>
      <c r="Y24" s="165">
        <f t="shared" si="9"/>
        <v>0</v>
      </c>
      <c r="Z24" s="165"/>
      <c r="AA24" s="165">
        <f t="shared" si="10"/>
        <v>0</v>
      </c>
      <c r="AB24" s="167">
        <f t="shared" si="11"/>
        <v>0</v>
      </c>
      <c r="AC24" s="168"/>
      <c r="AD24" s="165"/>
      <c r="AE24" s="167"/>
      <c r="AF24" s="168">
        <v>1</v>
      </c>
      <c r="AG24" s="165">
        <f t="shared" si="12"/>
        <v>12</v>
      </c>
      <c r="AH24" s="165"/>
      <c r="AI24" s="165">
        <f t="shared" si="13"/>
        <v>0</v>
      </c>
      <c r="AJ24" s="165"/>
      <c r="AK24" s="165">
        <f t="shared" si="14"/>
        <v>0</v>
      </c>
      <c r="AL24" s="165"/>
      <c r="AM24" s="165">
        <f t="shared" si="15"/>
        <v>0</v>
      </c>
      <c r="AN24" s="165"/>
      <c r="AO24" s="165">
        <f t="shared" si="16"/>
        <v>0</v>
      </c>
      <c r="AP24" s="165"/>
      <c r="AQ24" s="165">
        <f t="shared" si="17"/>
        <v>0</v>
      </c>
      <c r="AR24" s="165"/>
      <c r="AS24" s="165">
        <f t="shared" si="18"/>
        <v>0</v>
      </c>
      <c r="AT24" s="165">
        <f t="shared" si="19"/>
        <v>0</v>
      </c>
      <c r="AU24" s="167">
        <f t="shared" si="20"/>
        <v>12</v>
      </c>
      <c r="AV24" s="169">
        <f t="shared" si="21"/>
        <v>94</v>
      </c>
    </row>
  </sheetData>
  <sheetProtection formatColumns="0"/>
  <mergeCells count="13">
    <mergeCell ref="AV4:AV5"/>
    <mergeCell ref="A4:D4"/>
    <mergeCell ref="AF4:AU4"/>
    <mergeCell ref="C5:D5"/>
    <mergeCell ref="G4:S4"/>
    <mergeCell ref="T4:AB4"/>
    <mergeCell ref="AC4:AE4"/>
    <mergeCell ref="A3:AV3"/>
    <mergeCell ref="A2:AV2"/>
    <mergeCell ref="AC1:AE1"/>
    <mergeCell ref="G1:S1"/>
    <mergeCell ref="T1:AB1"/>
    <mergeCell ref="AF1:AU1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  <rowBreaks count="1" manualBreakCount="1">
    <brk id="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V28"/>
  <sheetViews>
    <sheetView topLeftCell="A16" zoomScale="85" zoomScaleNormal="85" workbookViewId="0">
      <selection activeCell="B22" sqref="B22:AV28"/>
    </sheetView>
  </sheetViews>
  <sheetFormatPr defaultColWidth="9.109375" defaultRowHeight="13.8"/>
  <cols>
    <col min="1" max="1" width="4.109375" style="1" customWidth="1"/>
    <col min="2" max="2" width="33.33203125" style="1" customWidth="1"/>
    <col min="3" max="3" width="11.33203125" style="1" customWidth="1"/>
    <col min="4" max="4" width="4" style="1" bestFit="1" customWidth="1"/>
    <col min="5" max="5" width="3.33203125" style="3" bestFit="1" customWidth="1"/>
    <col min="6" max="6" width="9.44140625" style="3" bestFit="1" customWidth="1"/>
    <col min="7" max="18" width="4.44140625" style="5" customWidth="1"/>
    <col min="19" max="19" width="4.109375" style="5" customWidth="1"/>
    <col min="20" max="20" width="9.33203125" style="5" customWidth="1"/>
    <col min="21" max="21" width="4" style="5" customWidth="1"/>
    <col min="22" max="22" width="3.88671875" style="5" customWidth="1"/>
    <col min="23" max="23" width="3.5546875" style="5" customWidth="1"/>
    <col min="24" max="24" width="4.6640625" style="5" customWidth="1"/>
    <col min="25" max="25" width="4.109375" style="5" customWidth="1"/>
    <col min="26" max="26" width="4.33203125" style="5" customWidth="1"/>
    <col min="27" max="27" width="4.109375" style="5" customWidth="1"/>
    <col min="28" max="28" width="3.33203125" style="5" bestFit="1" customWidth="1"/>
    <col min="29" max="31" width="2.6640625" style="5" customWidth="1"/>
    <col min="32" max="47" width="4.109375" style="5" customWidth="1"/>
    <col min="48" max="48" width="5.109375" style="5" customWidth="1"/>
    <col min="49" max="16384" width="9.109375" style="1"/>
  </cols>
  <sheetData>
    <row r="1" spans="1:48" ht="22.2">
      <c r="A1" s="187" t="s">
        <v>322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9"/>
    </row>
    <row r="2" spans="1:48" ht="19.2" thickBot="1">
      <c r="A2" s="190" t="s">
        <v>284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2"/>
    </row>
    <row r="3" spans="1:48" ht="25.5" customHeight="1">
      <c r="A3" s="243" t="s">
        <v>340</v>
      </c>
      <c r="B3" s="244"/>
      <c r="C3" s="244"/>
      <c r="D3" s="245"/>
      <c r="E3" s="85"/>
      <c r="F3" s="85"/>
      <c r="G3" s="274" t="s">
        <v>6</v>
      </c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50"/>
      <c r="T3" s="251" t="s">
        <v>11</v>
      </c>
      <c r="U3" s="244"/>
      <c r="V3" s="244"/>
      <c r="W3" s="244"/>
      <c r="X3" s="244"/>
      <c r="Y3" s="244"/>
      <c r="Z3" s="244"/>
      <c r="AA3" s="244"/>
      <c r="AB3" s="250"/>
      <c r="AC3" s="252" t="s">
        <v>12</v>
      </c>
      <c r="AD3" s="253"/>
      <c r="AE3" s="254"/>
      <c r="AF3" s="252" t="s">
        <v>23</v>
      </c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5"/>
      <c r="AV3" s="246" t="s">
        <v>24</v>
      </c>
    </row>
    <row r="4" spans="1:48" ht="169.5" customHeight="1">
      <c r="A4" s="57" t="s">
        <v>341</v>
      </c>
      <c r="B4" s="58" t="s">
        <v>0</v>
      </c>
      <c r="C4" s="248" t="s">
        <v>1</v>
      </c>
      <c r="D4" s="249"/>
      <c r="E4" s="58"/>
      <c r="F4" s="58"/>
      <c r="G4" s="60" t="s">
        <v>2</v>
      </c>
      <c r="H4" s="60" t="s">
        <v>3</v>
      </c>
      <c r="I4" s="60" t="s">
        <v>337</v>
      </c>
      <c r="J4" s="60" t="s">
        <v>3</v>
      </c>
      <c r="K4" s="60" t="s">
        <v>4</v>
      </c>
      <c r="L4" s="60" t="s">
        <v>3</v>
      </c>
      <c r="M4" s="60" t="s">
        <v>338</v>
      </c>
      <c r="N4" s="60" t="s">
        <v>3</v>
      </c>
      <c r="O4" s="61" t="s">
        <v>344</v>
      </c>
      <c r="P4" s="60" t="s">
        <v>3</v>
      </c>
      <c r="Q4" s="60" t="s">
        <v>345</v>
      </c>
      <c r="R4" s="60" t="s">
        <v>3</v>
      </c>
      <c r="S4" s="62" t="s">
        <v>5</v>
      </c>
      <c r="T4" s="63" t="s">
        <v>31</v>
      </c>
      <c r="U4" s="64" t="s">
        <v>3</v>
      </c>
      <c r="V4" s="65" t="s">
        <v>7</v>
      </c>
      <c r="W4" s="64" t="s">
        <v>3</v>
      </c>
      <c r="X4" s="63" t="s">
        <v>13</v>
      </c>
      <c r="Y4" s="64" t="s">
        <v>3</v>
      </c>
      <c r="Z4" s="63" t="s">
        <v>14</v>
      </c>
      <c r="AA4" s="64" t="s">
        <v>3</v>
      </c>
      <c r="AB4" s="62" t="s">
        <v>5</v>
      </c>
      <c r="AC4" s="64" t="s">
        <v>8</v>
      </c>
      <c r="AD4" s="64" t="s">
        <v>9</v>
      </c>
      <c r="AE4" s="66" t="s">
        <v>10</v>
      </c>
      <c r="AF4" s="67" t="s">
        <v>15</v>
      </c>
      <c r="AG4" s="64" t="s">
        <v>3</v>
      </c>
      <c r="AH4" s="67" t="s">
        <v>16</v>
      </c>
      <c r="AI4" s="64" t="s">
        <v>3</v>
      </c>
      <c r="AJ4" s="67" t="s">
        <v>17</v>
      </c>
      <c r="AK4" s="64" t="s">
        <v>3</v>
      </c>
      <c r="AL4" s="67" t="s">
        <v>18</v>
      </c>
      <c r="AM4" s="64" t="s">
        <v>3</v>
      </c>
      <c r="AN4" s="67" t="s">
        <v>19</v>
      </c>
      <c r="AO4" s="64" t="s">
        <v>3</v>
      </c>
      <c r="AP4" s="67" t="s">
        <v>20</v>
      </c>
      <c r="AQ4" s="64" t="s">
        <v>3</v>
      </c>
      <c r="AR4" s="67" t="s">
        <v>21</v>
      </c>
      <c r="AS4" s="64" t="s">
        <v>3</v>
      </c>
      <c r="AT4" s="68" t="s">
        <v>25</v>
      </c>
      <c r="AU4" s="62" t="s">
        <v>22</v>
      </c>
      <c r="AV4" s="247"/>
    </row>
    <row r="5" spans="1:48" s="89" customFormat="1" ht="14.4">
      <c r="A5" s="153">
        <v>1</v>
      </c>
      <c r="B5" s="154" t="s">
        <v>232</v>
      </c>
      <c r="C5" s="155">
        <v>18515</v>
      </c>
      <c r="D5" s="156" t="s">
        <v>34</v>
      </c>
      <c r="E5" s="170" t="s">
        <v>29</v>
      </c>
      <c r="F5" s="154" t="s">
        <v>219</v>
      </c>
      <c r="G5" s="157">
        <v>9</v>
      </c>
      <c r="H5" s="158">
        <f t="shared" ref="H5:H28" si="0">G5*6</f>
        <v>54</v>
      </c>
      <c r="I5" s="158"/>
      <c r="J5" s="158">
        <f t="shared" ref="J5:J28" si="1">I5*6</f>
        <v>0</v>
      </c>
      <c r="K5" s="158">
        <v>27</v>
      </c>
      <c r="L5" s="158">
        <f t="shared" ref="L5:L28" si="2">IF(K5&gt;4,K5*2+4,K5*3)</f>
        <v>58</v>
      </c>
      <c r="M5" s="159"/>
      <c r="N5" s="158">
        <f t="shared" ref="N5:N28" si="3">IF(M5&gt;4,M5*2+4,M5*3)</f>
        <v>0</v>
      </c>
      <c r="O5" s="159">
        <v>5</v>
      </c>
      <c r="P5" s="159">
        <f t="shared" ref="P5:P28" si="4">O5*2</f>
        <v>10</v>
      </c>
      <c r="Q5" s="159"/>
      <c r="R5" s="159">
        <f t="shared" ref="R5:R28" si="5">Q5*1</f>
        <v>0</v>
      </c>
      <c r="S5" s="160">
        <f t="shared" ref="S5:S28" si="6">H5+J5+L5+N5+P5+R5</f>
        <v>122</v>
      </c>
      <c r="T5" s="153"/>
      <c r="U5" s="158">
        <f t="shared" ref="U5:U28" si="7">IF(T5=0,0,6)</f>
        <v>0</v>
      </c>
      <c r="V5" s="158"/>
      <c r="W5" s="158">
        <f t="shared" ref="W5:W28" si="8">V5*4</f>
        <v>0</v>
      </c>
      <c r="X5" s="158"/>
      <c r="Y5" s="158">
        <f t="shared" ref="Y5:Y28" si="9">X5*3</f>
        <v>0</v>
      </c>
      <c r="Z5" s="158"/>
      <c r="AA5" s="158">
        <f t="shared" ref="AA5:AA28" si="10">IF(Z5=0,0,6)</f>
        <v>0</v>
      </c>
      <c r="AB5" s="160">
        <f t="shared" ref="AB5:AB28" si="11">U5+W5+Y5+AA5</f>
        <v>0</v>
      </c>
      <c r="AC5" s="153"/>
      <c r="AD5" s="158"/>
      <c r="AE5" s="160"/>
      <c r="AF5" s="153">
        <v>1</v>
      </c>
      <c r="AG5" s="158">
        <f t="shared" ref="AG5:AG28" si="12">AF5*12</f>
        <v>12</v>
      </c>
      <c r="AH5" s="158"/>
      <c r="AI5" s="158">
        <f t="shared" ref="AI5:AI28" si="13">AH5*5</f>
        <v>0</v>
      </c>
      <c r="AJ5" s="158"/>
      <c r="AK5" s="158">
        <f t="shared" ref="AK5:AK28" si="14">AJ5*3</f>
        <v>0</v>
      </c>
      <c r="AL5" s="158"/>
      <c r="AM5" s="158">
        <f t="shared" ref="AM5:AM28" si="15">AL5*1</f>
        <v>0</v>
      </c>
      <c r="AN5" s="158"/>
      <c r="AO5" s="158">
        <f t="shared" ref="AO5:AO28" si="16">AN5*5</f>
        <v>0</v>
      </c>
      <c r="AP5" s="158"/>
      <c r="AQ5" s="158">
        <f t="shared" ref="AQ5:AQ28" si="17">AP5*5</f>
        <v>0</v>
      </c>
      <c r="AR5" s="158"/>
      <c r="AS5" s="158">
        <f t="shared" ref="AS5:AS28" si="18">AR5*1</f>
        <v>0</v>
      </c>
      <c r="AT5" s="158">
        <f t="shared" ref="AT5:AT28" si="19">IF(AI5+AK5+AM5+AO5+AQ5+AS5&gt;10,10,AI5+AK5+AM5+AO5+AQ5+AS5)</f>
        <v>0</v>
      </c>
      <c r="AU5" s="160">
        <f t="shared" ref="AU5:AU28" si="20">AG5+AT5</f>
        <v>12</v>
      </c>
      <c r="AV5" s="161">
        <f t="shared" ref="AV5:AV28" si="21">S5+AB5+AU5</f>
        <v>134</v>
      </c>
    </row>
    <row r="6" spans="1:48" s="89" customFormat="1" ht="14.4">
      <c r="A6" s="153">
        <v>2</v>
      </c>
      <c r="B6" s="154" t="s">
        <v>238</v>
      </c>
      <c r="C6" s="155">
        <v>19017</v>
      </c>
      <c r="D6" s="156" t="s">
        <v>34</v>
      </c>
      <c r="E6" s="170" t="s">
        <v>29</v>
      </c>
      <c r="F6" s="154" t="s">
        <v>219</v>
      </c>
      <c r="G6" s="157">
        <v>9</v>
      </c>
      <c r="H6" s="158">
        <f t="shared" si="0"/>
        <v>54</v>
      </c>
      <c r="I6" s="158"/>
      <c r="J6" s="158">
        <f t="shared" si="1"/>
        <v>0</v>
      </c>
      <c r="K6" s="158">
        <v>22</v>
      </c>
      <c r="L6" s="158">
        <f t="shared" si="2"/>
        <v>48</v>
      </c>
      <c r="M6" s="159"/>
      <c r="N6" s="158">
        <f t="shared" si="3"/>
        <v>0</v>
      </c>
      <c r="O6" s="159">
        <v>5</v>
      </c>
      <c r="P6" s="159">
        <f t="shared" si="4"/>
        <v>10</v>
      </c>
      <c r="Q6" s="159"/>
      <c r="R6" s="159">
        <f t="shared" si="5"/>
        <v>0</v>
      </c>
      <c r="S6" s="160">
        <f t="shared" si="6"/>
        <v>112</v>
      </c>
      <c r="T6" s="153"/>
      <c r="U6" s="158">
        <f t="shared" si="7"/>
        <v>0</v>
      </c>
      <c r="V6" s="158"/>
      <c r="W6" s="158">
        <f t="shared" si="8"/>
        <v>0</v>
      </c>
      <c r="X6" s="158"/>
      <c r="Y6" s="158">
        <f t="shared" si="9"/>
        <v>0</v>
      </c>
      <c r="Z6" s="158"/>
      <c r="AA6" s="158">
        <f t="shared" si="10"/>
        <v>0</v>
      </c>
      <c r="AB6" s="160">
        <f t="shared" si="11"/>
        <v>0</v>
      </c>
      <c r="AC6" s="153"/>
      <c r="AD6" s="158"/>
      <c r="AE6" s="160"/>
      <c r="AF6" s="153">
        <v>1</v>
      </c>
      <c r="AG6" s="158">
        <f t="shared" si="12"/>
        <v>12</v>
      </c>
      <c r="AH6" s="158"/>
      <c r="AI6" s="158">
        <f t="shared" si="13"/>
        <v>0</v>
      </c>
      <c r="AJ6" s="158"/>
      <c r="AK6" s="158">
        <f t="shared" si="14"/>
        <v>0</v>
      </c>
      <c r="AL6" s="158"/>
      <c r="AM6" s="158">
        <f t="shared" si="15"/>
        <v>0</v>
      </c>
      <c r="AN6" s="158"/>
      <c r="AO6" s="158">
        <f t="shared" si="16"/>
        <v>0</v>
      </c>
      <c r="AP6" s="158"/>
      <c r="AQ6" s="158">
        <f t="shared" si="17"/>
        <v>0</v>
      </c>
      <c r="AR6" s="158"/>
      <c r="AS6" s="158">
        <f t="shared" si="18"/>
        <v>0</v>
      </c>
      <c r="AT6" s="158">
        <f t="shared" si="19"/>
        <v>0</v>
      </c>
      <c r="AU6" s="160">
        <f t="shared" si="20"/>
        <v>12</v>
      </c>
      <c r="AV6" s="161">
        <f t="shared" si="21"/>
        <v>124</v>
      </c>
    </row>
    <row r="7" spans="1:48" s="89" customFormat="1" ht="14.4">
      <c r="A7" s="153">
        <v>3</v>
      </c>
      <c r="B7" s="154" t="s">
        <v>236</v>
      </c>
      <c r="C7" s="155">
        <v>22265</v>
      </c>
      <c r="D7" s="156" t="s">
        <v>34</v>
      </c>
      <c r="E7" s="170" t="s">
        <v>29</v>
      </c>
      <c r="F7" s="154" t="s">
        <v>219</v>
      </c>
      <c r="G7" s="157">
        <v>9</v>
      </c>
      <c r="H7" s="158">
        <f t="shared" si="0"/>
        <v>54</v>
      </c>
      <c r="I7" s="158"/>
      <c r="J7" s="158">
        <f t="shared" si="1"/>
        <v>0</v>
      </c>
      <c r="K7" s="158">
        <v>22</v>
      </c>
      <c r="L7" s="158">
        <f t="shared" si="2"/>
        <v>48</v>
      </c>
      <c r="M7" s="159"/>
      <c r="N7" s="158">
        <f t="shared" si="3"/>
        <v>0</v>
      </c>
      <c r="O7" s="159">
        <v>5</v>
      </c>
      <c r="P7" s="159">
        <f t="shared" si="4"/>
        <v>10</v>
      </c>
      <c r="Q7" s="159"/>
      <c r="R7" s="159">
        <f t="shared" si="5"/>
        <v>0</v>
      </c>
      <c r="S7" s="160">
        <f t="shared" si="6"/>
        <v>112</v>
      </c>
      <c r="T7" s="153"/>
      <c r="U7" s="158">
        <f t="shared" si="7"/>
        <v>0</v>
      </c>
      <c r="V7" s="158"/>
      <c r="W7" s="158">
        <f t="shared" si="8"/>
        <v>0</v>
      </c>
      <c r="X7" s="158"/>
      <c r="Y7" s="158">
        <f t="shared" si="9"/>
        <v>0</v>
      </c>
      <c r="Z7" s="158"/>
      <c r="AA7" s="158">
        <f t="shared" si="10"/>
        <v>0</v>
      </c>
      <c r="AB7" s="160">
        <f t="shared" si="11"/>
        <v>0</v>
      </c>
      <c r="AC7" s="153"/>
      <c r="AD7" s="158"/>
      <c r="AE7" s="160"/>
      <c r="AF7" s="153">
        <v>1</v>
      </c>
      <c r="AG7" s="158">
        <f t="shared" si="12"/>
        <v>12</v>
      </c>
      <c r="AH7" s="158"/>
      <c r="AI7" s="158">
        <f t="shared" si="13"/>
        <v>0</v>
      </c>
      <c r="AJ7" s="158"/>
      <c r="AK7" s="158">
        <f t="shared" si="14"/>
        <v>0</v>
      </c>
      <c r="AL7" s="158"/>
      <c r="AM7" s="158">
        <f t="shared" si="15"/>
        <v>0</v>
      </c>
      <c r="AN7" s="158"/>
      <c r="AO7" s="158">
        <f t="shared" si="16"/>
        <v>0</v>
      </c>
      <c r="AP7" s="158"/>
      <c r="AQ7" s="158">
        <f t="shared" si="17"/>
        <v>0</v>
      </c>
      <c r="AR7" s="158"/>
      <c r="AS7" s="158">
        <f t="shared" si="18"/>
        <v>0</v>
      </c>
      <c r="AT7" s="158">
        <f t="shared" si="19"/>
        <v>0</v>
      </c>
      <c r="AU7" s="160">
        <f t="shared" si="20"/>
        <v>12</v>
      </c>
      <c r="AV7" s="161">
        <f t="shared" si="21"/>
        <v>124</v>
      </c>
    </row>
    <row r="8" spans="1:48" s="89" customFormat="1" ht="14.4">
      <c r="A8" s="153">
        <v>4</v>
      </c>
      <c r="B8" s="154" t="s">
        <v>241</v>
      </c>
      <c r="C8" s="155">
        <v>23003</v>
      </c>
      <c r="D8" s="156" t="s">
        <v>34</v>
      </c>
      <c r="E8" s="170" t="s">
        <v>29</v>
      </c>
      <c r="F8" s="154" t="s">
        <v>219</v>
      </c>
      <c r="G8" s="157">
        <v>9</v>
      </c>
      <c r="H8" s="158">
        <f t="shared" si="0"/>
        <v>54</v>
      </c>
      <c r="I8" s="158"/>
      <c r="J8" s="158">
        <f t="shared" si="1"/>
        <v>0</v>
      </c>
      <c r="K8" s="158">
        <v>22</v>
      </c>
      <c r="L8" s="158">
        <f t="shared" si="2"/>
        <v>48</v>
      </c>
      <c r="M8" s="159"/>
      <c r="N8" s="158">
        <f t="shared" si="3"/>
        <v>0</v>
      </c>
      <c r="O8" s="159">
        <v>5</v>
      </c>
      <c r="P8" s="159">
        <f t="shared" si="4"/>
        <v>10</v>
      </c>
      <c r="Q8" s="159"/>
      <c r="R8" s="159">
        <f t="shared" si="5"/>
        <v>0</v>
      </c>
      <c r="S8" s="160">
        <f t="shared" si="6"/>
        <v>112</v>
      </c>
      <c r="T8" s="153"/>
      <c r="U8" s="158">
        <f t="shared" si="7"/>
        <v>0</v>
      </c>
      <c r="V8" s="158"/>
      <c r="W8" s="158">
        <f t="shared" si="8"/>
        <v>0</v>
      </c>
      <c r="X8" s="158"/>
      <c r="Y8" s="158">
        <f t="shared" si="9"/>
        <v>0</v>
      </c>
      <c r="Z8" s="158"/>
      <c r="AA8" s="158">
        <f t="shared" si="10"/>
        <v>0</v>
      </c>
      <c r="AB8" s="160">
        <f t="shared" si="11"/>
        <v>0</v>
      </c>
      <c r="AC8" s="153"/>
      <c r="AD8" s="158"/>
      <c r="AE8" s="160"/>
      <c r="AF8" s="153">
        <v>1</v>
      </c>
      <c r="AG8" s="158">
        <f t="shared" si="12"/>
        <v>12</v>
      </c>
      <c r="AH8" s="158"/>
      <c r="AI8" s="158">
        <f t="shared" si="13"/>
        <v>0</v>
      </c>
      <c r="AJ8" s="158"/>
      <c r="AK8" s="158">
        <f t="shared" si="14"/>
        <v>0</v>
      </c>
      <c r="AL8" s="158"/>
      <c r="AM8" s="158">
        <f t="shared" si="15"/>
        <v>0</v>
      </c>
      <c r="AN8" s="158"/>
      <c r="AO8" s="158">
        <f t="shared" si="16"/>
        <v>0</v>
      </c>
      <c r="AP8" s="158"/>
      <c r="AQ8" s="158">
        <f t="shared" si="17"/>
        <v>0</v>
      </c>
      <c r="AR8" s="158"/>
      <c r="AS8" s="158">
        <f t="shared" si="18"/>
        <v>0</v>
      </c>
      <c r="AT8" s="158">
        <f t="shared" si="19"/>
        <v>0</v>
      </c>
      <c r="AU8" s="160">
        <f t="shared" si="20"/>
        <v>12</v>
      </c>
      <c r="AV8" s="161">
        <f t="shared" si="21"/>
        <v>124</v>
      </c>
    </row>
    <row r="9" spans="1:48" s="89" customFormat="1" ht="14.4">
      <c r="A9" s="153">
        <v>5</v>
      </c>
      <c r="B9" s="154" t="s">
        <v>169</v>
      </c>
      <c r="C9" s="155">
        <v>22771</v>
      </c>
      <c r="D9" s="156" t="s">
        <v>67</v>
      </c>
      <c r="E9" s="170" t="s">
        <v>29</v>
      </c>
      <c r="F9" s="154"/>
      <c r="G9" s="157">
        <v>9</v>
      </c>
      <c r="H9" s="158">
        <f t="shared" si="0"/>
        <v>54</v>
      </c>
      <c r="I9" s="158"/>
      <c r="J9" s="158">
        <f t="shared" si="1"/>
        <v>0</v>
      </c>
      <c r="K9" s="158">
        <v>21</v>
      </c>
      <c r="L9" s="158">
        <f t="shared" si="2"/>
        <v>46</v>
      </c>
      <c r="M9" s="159"/>
      <c r="N9" s="158">
        <f t="shared" si="3"/>
        <v>0</v>
      </c>
      <c r="O9" s="159">
        <v>2</v>
      </c>
      <c r="P9" s="159">
        <f t="shared" si="4"/>
        <v>4</v>
      </c>
      <c r="Q9" s="159"/>
      <c r="R9" s="159">
        <f t="shared" si="5"/>
        <v>0</v>
      </c>
      <c r="S9" s="160">
        <f t="shared" si="6"/>
        <v>104</v>
      </c>
      <c r="T9" s="153"/>
      <c r="U9" s="158">
        <f t="shared" si="7"/>
        <v>0</v>
      </c>
      <c r="V9" s="158"/>
      <c r="W9" s="158">
        <f t="shared" si="8"/>
        <v>0</v>
      </c>
      <c r="X9" s="158"/>
      <c r="Y9" s="158">
        <f t="shared" si="9"/>
        <v>0</v>
      </c>
      <c r="Z9" s="158"/>
      <c r="AA9" s="158">
        <f t="shared" si="10"/>
        <v>0</v>
      </c>
      <c r="AB9" s="160">
        <f t="shared" si="11"/>
        <v>0</v>
      </c>
      <c r="AC9" s="153"/>
      <c r="AD9" s="158"/>
      <c r="AE9" s="160"/>
      <c r="AF9" s="153">
        <v>1</v>
      </c>
      <c r="AG9" s="158">
        <f t="shared" si="12"/>
        <v>12</v>
      </c>
      <c r="AH9" s="158"/>
      <c r="AI9" s="158">
        <f t="shared" si="13"/>
        <v>0</v>
      </c>
      <c r="AJ9" s="158"/>
      <c r="AK9" s="158">
        <f t="shared" si="14"/>
        <v>0</v>
      </c>
      <c r="AL9" s="158"/>
      <c r="AM9" s="158">
        <f t="shared" si="15"/>
        <v>0</v>
      </c>
      <c r="AN9" s="158">
        <v>1</v>
      </c>
      <c r="AO9" s="158">
        <f t="shared" si="16"/>
        <v>5</v>
      </c>
      <c r="AP9" s="158"/>
      <c r="AQ9" s="158">
        <f t="shared" si="17"/>
        <v>0</v>
      </c>
      <c r="AR9" s="158"/>
      <c r="AS9" s="158">
        <f t="shared" si="18"/>
        <v>0</v>
      </c>
      <c r="AT9" s="158">
        <f t="shared" si="19"/>
        <v>5</v>
      </c>
      <c r="AU9" s="160">
        <f t="shared" si="20"/>
        <v>17</v>
      </c>
      <c r="AV9" s="161">
        <f t="shared" si="21"/>
        <v>121</v>
      </c>
    </row>
    <row r="10" spans="1:48" s="89" customFormat="1" ht="14.4">
      <c r="A10" s="153">
        <v>6</v>
      </c>
      <c r="B10" s="154" t="s">
        <v>319</v>
      </c>
      <c r="C10" s="155">
        <v>19680</v>
      </c>
      <c r="D10" s="156" t="s">
        <v>34</v>
      </c>
      <c r="E10" s="170" t="s">
        <v>29</v>
      </c>
      <c r="F10" s="154" t="s">
        <v>219</v>
      </c>
      <c r="G10" s="157">
        <v>9</v>
      </c>
      <c r="H10" s="158">
        <f t="shared" si="0"/>
        <v>54</v>
      </c>
      <c r="I10" s="158"/>
      <c r="J10" s="158">
        <f t="shared" si="1"/>
        <v>0</v>
      </c>
      <c r="K10" s="158">
        <v>20</v>
      </c>
      <c r="L10" s="158">
        <f t="shared" si="2"/>
        <v>44</v>
      </c>
      <c r="M10" s="159"/>
      <c r="N10" s="158">
        <f t="shared" si="3"/>
        <v>0</v>
      </c>
      <c r="O10" s="159">
        <v>5</v>
      </c>
      <c r="P10" s="159">
        <f t="shared" si="4"/>
        <v>10</v>
      </c>
      <c r="Q10" s="159"/>
      <c r="R10" s="159">
        <f t="shared" si="5"/>
        <v>0</v>
      </c>
      <c r="S10" s="160">
        <f t="shared" si="6"/>
        <v>108</v>
      </c>
      <c r="T10" s="153"/>
      <c r="U10" s="158">
        <f t="shared" si="7"/>
        <v>0</v>
      </c>
      <c r="V10" s="158"/>
      <c r="W10" s="158">
        <f t="shared" si="8"/>
        <v>0</v>
      </c>
      <c r="X10" s="158"/>
      <c r="Y10" s="158">
        <f t="shared" si="9"/>
        <v>0</v>
      </c>
      <c r="Z10" s="158"/>
      <c r="AA10" s="158">
        <f t="shared" si="10"/>
        <v>0</v>
      </c>
      <c r="AB10" s="160">
        <f t="shared" si="11"/>
        <v>0</v>
      </c>
      <c r="AC10" s="153"/>
      <c r="AD10" s="158"/>
      <c r="AE10" s="160"/>
      <c r="AF10" s="153">
        <v>1</v>
      </c>
      <c r="AG10" s="158">
        <f t="shared" si="12"/>
        <v>12</v>
      </c>
      <c r="AH10" s="158"/>
      <c r="AI10" s="158">
        <f t="shared" si="13"/>
        <v>0</v>
      </c>
      <c r="AJ10" s="158"/>
      <c r="AK10" s="158">
        <f t="shared" si="14"/>
        <v>0</v>
      </c>
      <c r="AL10" s="158"/>
      <c r="AM10" s="158">
        <f t="shared" si="15"/>
        <v>0</v>
      </c>
      <c r="AN10" s="158"/>
      <c r="AO10" s="158">
        <f t="shared" si="16"/>
        <v>0</v>
      </c>
      <c r="AP10" s="158"/>
      <c r="AQ10" s="158">
        <f t="shared" si="17"/>
        <v>0</v>
      </c>
      <c r="AR10" s="158"/>
      <c r="AS10" s="158">
        <f t="shared" si="18"/>
        <v>0</v>
      </c>
      <c r="AT10" s="158">
        <f t="shared" si="19"/>
        <v>0</v>
      </c>
      <c r="AU10" s="160">
        <f t="shared" si="20"/>
        <v>12</v>
      </c>
      <c r="AV10" s="161">
        <f t="shared" si="21"/>
        <v>120</v>
      </c>
    </row>
    <row r="11" spans="1:48" s="89" customFormat="1" ht="14.4">
      <c r="A11" s="153">
        <v>7</v>
      </c>
      <c r="B11" s="154" t="s">
        <v>244</v>
      </c>
      <c r="C11" s="155">
        <v>24027</v>
      </c>
      <c r="D11" s="156" t="s">
        <v>36</v>
      </c>
      <c r="E11" s="170" t="s">
        <v>29</v>
      </c>
      <c r="F11" s="154" t="s">
        <v>219</v>
      </c>
      <c r="G11" s="157">
        <v>9</v>
      </c>
      <c r="H11" s="158">
        <f t="shared" si="0"/>
        <v>54</v>
      </c>
      <c r="I11" s="158"/>
      <c r="J11" s="158">
        <f t="shared" si="1"/>
        <v>0</v>
      </c>
      <c r="K11" s="158">
        <v>18</v>
      </c>
      <c r="L11" s="158">
        <f t="shared" si="2"/>
        <v>40</v>
      </c>
      <c r="M11" s="159"/>
      <c r="N11" s="158">
        <f t="shared" si="3"/>
        <v>0</v>
      </c>
      <c r="O11" s="159">
        <v>5</v>
      </c>
      <c r="P11" s="159">
        <f t="shared" si="4"/>
        <v>10</v>
      </c>
      <c r="Q11" s="159"/>
      <c r="R11" s="159">
        <f t="shared" si="5"/>
        <v>0</v>
      </c>
      <c r="S11" s="160">
        <f t="shared" si="6"/>
        <v>104</v>
      </c>
      <c r="T11" s="153"/>
      <c r="U11" s="158">
        <f t="shared" si="7"/>
        <v>0</v>
      </c>
      <c r="V11" s="158"/>
      <c r="W11" s="158">
        <f t="shared" si="8"/>
        <v>0</v>
      </c>
      <c r="X11" s="158">
        <v>1</v>
      </c>
      <c r="Y11" s="158">
        <f t="shared" si="9"/>
        <v>3</v>
      </c>
      <c r="Z11" s="158"/>
      <c r="AA11" s="158">
        <f t="shared" si="10"/>
        <v>0</v>
      </c>
      <c r="AB11" s="160">
        <f t="shared" si="11"/>
        <v>3</v>
      </c>
      <c r="AC11" s="153"/>
      <c r="AD11" s="158"/>
      <c r="AE11" s="160"/>
      <c r="AF11" s="153">
        <v>1</v>
      </c>
      <c r="AG11" s="158">
        <f t="shared" si="12"/>
        <v>12</v>
      </c>
      <c r="AH11" s="158"/>
      <c r="AI11" s="158">
        <f t="shared" si="13"/>
        <v>0</v>
      </c>
      <c r="AJ11" s="158"/>
      <c r="AK11" s="158">
        <f t="shared" si="14"/>
        <v>0</v>
      </c>
      <c r="AL11" s="158"/>
      <c r="AM11" s="158">
        <f t="shared" si="15"/>
        <v>0</v>
      </c>
      <c r="AN11" s="158"/>
      <c r="AO11" s="158">
        <f t="shared" si="16"/>
        <v>0</v>
      </c>
      <c r="AP11" s="158"/>
      <c r="AQ11" s="158">
        <f t="shared" si="17"/>
        <v>0</v>
      </c>
      <c r="AR11" s="158"/>
      <c r="AS11" s="158">
        <f t="shared" si="18"/>
        <v>0</v>
      </c>
      <c r="AT11" s="158">
        <f t="shared" si="19"/>
        <v>0</v>
      </c>
      <c r="AU11" s="160">
        <f t="shared" si="20"/>
        <v>12</v>
      </c>
      <c r="AV11" s="161">
        <f t="shared" si="21"/>
        <v>119</v>
      </c>
    </row>
    <row r="12" spans="1:48" s="89" customFormat="1" ht="14.4">
      <c r="A12" s="153">
        <v>8</v>
      </c>
      <c r="B12" s="154" t="s">
        <v>249</v>
      </c>
      <c r="C12" s="155">
        <v>20932</v>
      </c>
      <c r="D12" s="156" t="s">
        <v>34</v>
      </c>
      <c r="E12" s="170" t="s">
        <v>29</v>
      </c>
      <c r="F12" s="154" t="s">
        <v>219</v>
      </c>
      <c r="G12" s="157">
        <v>9</v>
      </c>
      <c r="H12" s="158">
        <f t="shared" si="0"/>
        <v>54</v>
      </c>
      <c r="I12" s="158"/>
      <c r="J12" s="158">
        <f t="shared" si="1"/>
        <v>0</v>
      </c>
      <c r="K12" s="158">
        <v>19</v>
      </c>
      <c r="L12" s="158">
        <f t="shared" si="2"/>
        <v>42</v>
      </c>
      <c r="M12" s="159"/>
      <c r="N12" s="158">
        <f t="shared" si="3"/>
        <v>0</v>
      </c>
      <c r="O12" s="159">
        <v>5</v>
      </c>
      <c r="P12" s="159">
        <f t="shared" si="4"/>
        <v>10</v>
      </c>
      <c r="Q12" s="159"/>
      <c r="R12" s="159">
        <f t="shared" si="5"/>
        <v>0</v>
      </c>
      <c r="S12" s="160">
        <f t="shared" si="6"/>
        <v>106</v>
      </c>
      <c r="T12" s="153"/>
      <c r="U12" s="158">
        <f t="shared" si="7"/>
        <v>0</v>
      </c>
      <c r="V12" s="158"/>
      <c r="W12" s="158">
        <f t="shared" si="8"/>
        <v>0</v>
      </c>
      <c r="X12" s="158"/>
      <c r="Y12" s="158">
        <f t="shared" si="9"/>
        <v>0</v>
      </c>
      <c r="Z12" s="158"/>
      <c r="AA12" s="158">
        <f t="shared" si="10"/>
        <v>0</v>
      </c>
      <c r="AB12" s="160">
        <f t="shared" si="11"/>
        <v>0</v>
      </c>
      <c r="AC12" s="153"/>
      <c r="AD12" s="158"/>
      <c r="AE12" s="160"/>
      <c r="AF12" s="153">
        <v>1</v>
      </c>
      <c r="AG12" s="158">
        <f t="shared" si="12"/>
        <v>12</v>
      </c>
      <c r="AH12" s="158"/>
      <c r="AI12" s="158">
        <f t="shared" si="13"/>
        <v>0</v>
      </c>
      <c r="AJ12" s="158"/>
      <c r="AK12" s="158">
        <f t="shared" si="14"/>
        <v>0</v>
      </c>
      <c r="AL12" s="158"/>
      <c r="AM12" s="158">
        <f t="shared" si="15"/>
        <v>0</v>
      </c>
      <c r="AN12" s="158"/>
      <c r="AO12" s="158">
        <f t="shared" si="16"/>
        <v>0</v>
      </c>
      <c r="AP12" s="158"/>
      <c r="AQ12" s="158">
        <f t="shared" si="17"/>
        <v>0</v>
      </c>
      <c r="AR12" s="158"/>
      <c r="AS12" s="158">
        <f t="shared" si="18"/>
        <v>0</v>
      </c>
      <c r="AT12" s="158">
        <f t="shared" si="19"/>
        <v>0</v>
      </c>
      <c r="AU12" s="160">
        <f t="shared" si="20"/>
        <v>12</v>
      </c>
      <c r="AV12" s="161">
        <f t="shared" si="21"/>
        <v>118</v>
      </c>
    </row>
    <row r="13" spans="1:48" s="89" customFormat="1" ht="14.4">
      <c r="A13" s="153">
        <v>9</v>
      </c>
      <c r="B13" s="154" t="s">
        <v>234</v>
      </c>
      <c r="C13" s="155">
        <v>21686</v>
      </c>
      <c r="D13" s="156" t="s">
        <v>34</v>
      </c>
      <c r="E13" s="170" t="s">
        <v>29</v>
      </c>
      <c r="F13" s="154" t="s">
        <v>219</v>
      </c>
      <c r="G13" s="157">
        <v>9</v>
      </c>
      <c r="H13" s="158">
        <f t="shared" si="0"/>
        <v>54</v>
      </c>
      <c r="I13" s="158"/>
      <c r="J13" s="158">
        <f t="shared" si="1"/>
        <v>0</v>
      </c>
      <c r="K13" s="158">
        <v>19</v>
      </c>
      <c r="L13" s="158">
        <f t="shared" si="2"/>
        <v>42</v>
      </c>
      <c r="M13" s="159"/>
      <c r="N13" s="158">
        <f t="shared" si="3"/>
        <v>0</v>
      </c>
      <c r="O13" s="159">
        <v>5</v>
      </c>
      <c r="P13" s="159">
        <f t="shared" si="4"/>
        <v>10</v>
      </c>
      <c r="Q13" s="159"/>
      <c r="R13" s="159">
        <f t="shared" si="5"/>
        <v>0</v>
      </c>
      <c r="S13" s="160">
        <f t="shared" si="6"/>
        <v>106</v>
      </c>
      <c r="T13" s="153"/>
      <c r="U13" s="158">
        <f t="shared" si="7"/>
        <v>0</v>
      </c>
      <c r="V13" s="158"/>
      <c r="W13" s="158">
        <f t="shared" si="8"/>
        <v>0</v>
      </c>
      <c r="X13" s="158"/>
      <c r="Y13" s="158">
        <f t="shared" si="9"/>
        <v>0</v>
      </c>
      <c r="Z13" s="158"/>
      <c r="AA13" s="158">
        <f t="shared" si="10"/>
        <v>0</v>
      </c>
      <c r="AB13" s="160">
        <f t="shared" si="11"/>
        <v>0</v>
      </c>
      <c r="AC13" s="153"/>
      <c r="AD13" s="158"/>
      <c r="AE13" s="160"/>
      <c r="AF13" s="153">
        <v>1</v>
      </c>
      <c r="AG13" s="158">
        <f t="shared" si="12"/>
        <v>12</v>
      </c>
      <c r="AH13" s="158"/>
      <c r="AI13" s="158">
        <f t="shared" si="13"/>
        <v>0</v>
      </c>
      <c r="AJ13" s="158"/>
      <c r="AK13" s="158">
        <f t="shared" si="14"/>
        <v>0</v>
      </c>
      <c r="AL13" s="158"/>
      <c r="AM13" s="158">
        <f t="shared" si="15"/>
        <v>0</v>
      </c>
      <c r="AN13" s="158"/>
      <c r="AO13" s="158">
        <f t="shared" si="16"/>
        <v>0</v>
      </c>
      <c r="AP13" s="158"/>
      <c r="AQ13" s="158">
        <f t="shared" si="17"/>
        <v>0</v>
      </c>
      <c r="AR13" s="158"/>
      <c r="AS13" s="158">
        <f t="shared" si="18"/>
        <v>0</v>
      </c>
      <c r="AT13" s="158">
        <f t="shared" si="19"/>
        <v>0</v>
      </c>
      <c r="AU13" s="160">
        <f t="shared" si="20"/>
        <v>12</v>
      </c>
      <c r="AV13" s="161">
        <f t="shared" si="21"/>
        <v>118</v>
      </c>
    </row>
    <row r="14" spans="1:48" s="89" customFormat="1" ht="14.4">
      <c r="A14" s="153">
        <v>10</v>
      </c>
      <c r="B14" s="154" t="s">
        <v>316</v>
      </c>
      <c r="C14" s="155">
        <v>21502</v>
      </c>
      <c r="D14" s="156" t="s">
        <v>34</v>
      </c>
      <c r="E14" s="170" t="s">
        <v>29</v>
      </c>
      <c r="F14" s="154" t="s">
        <v>219</v>
      </c>
      <c r="G14" s="157">
        <v>9</v>
      </c>
      <c r="H14" s="158">
        <f t="shared" si="0"/>
        <v>54</v>
      </c>
      <c r="I14" s="158"/>
      <c r="J14" s="158">
        <f t="shared" si="1"/>
        <v>0</v>
      </c>
      <c r="K14" s="158">
        <v>17</v>
      </c>
      <c r="L14" s="158">
        <f t="shared" si="2"/>
        <v>38</v>
      </c>
      <c r="M14" s="159"/>
      <c r="N14" s="158">
        <f t="shared" si="3"/>
        <v>0</v>
      </c>
      <c r="O14" s="159">
        <v>5</v>
      </c>
      <c r="P14" s="159">
        <f t="shared" si="4"/>
        <v>10</v>
      </c>
      <c r="Q14" s="159"/>
      <c r="R14" s="159">
        <f t="shared" si="5"/>
        <v>0</v>
      </c>
      <c r="S14" s="160">
        <f t="shared" si="6"/>
        <v>102</v>
      </c>
      <c r="T14" s="153"/>
      <c r="U14" s="158">
        <f t="shared" si="7"/>
        <v>0</v>
      </c>
      <c r="V14" s="158"/>
      <c r="W14" s="158">
        <f t="shared" si="8"/>
        <v>0</v>
      </c>
      <c r="X14" s="158"/>
      <c r="Y14" s="158">
        <f t="shared" si="9"/>
        <v>0</v>
      </c>
      <c r="Z14" s="158"/>
      <c r="AA14" s="158">
        <f t="shared" si="10"/>
        <v>0</v>
      </c>
      <c r="AB14" s="160">
        <f t="shared" si="11"/>
        <v>0</v>
      </c>
      <c r="AC14" s="153"/>
      <c r="AD14" s="158"/>
      <c r="AE14" s="160"/>
      <c r="AF14" s="153">
        <v>1</v>
      </c>
      <c r="AG14" s="158">
        <f t="shared" si="12"/>
        <v>12</v>
      </c>
      <c r="AH14" s="158"/>
      <c r="AI14" s="158">
        <f t="shared" si="13"/>
        <v>0</v>
      </c>
      <c r="AJ14" s="158"/>
      <c r="AK14" s="158">
        <f t="shared" si="14"/>
        <v>0</v>
      </c>
      <c r="AL14" s="158"/>
      <c r="AM14" s="158">
        <f t="shared" si="15"/>
        <v>0</v>
      </c>
      <c r="AN14" s="158"/>
      <c r="AO14" s="158">
        <f t="shared" si="16"/>
        <v>0</v>
      </c>
      <c r="AP14" s="158"/>
      <c r="AQ14" s="158">
        <f t="shared" si="17"/>
        <v>0</v>
      </c>
      <c r="AR14" s="158"/>
      <c r="AS14" s="158">
        <f t="shared" si="18"/>
        <v>0</v>
      </c>
      <c r="AT14" s="158">
        <f t="shared" si="19"/>
        <v>0</v>
      </c>
      <c r="AU14" s="160">
        <f t="shared" si="20"/>
        <v>12</v>
      </c>
      <c r="AV14" s="161">
        <f t="shared" si="21"/>
        <v>114</v>
      </c>
    </row>
    <row r="15" spans="1:48" s="89" customFormat="1" ht="14.4">
      <c r="A15" s="153">
        <v>11</v>
      </c>
      <c r="B15" s="154" t="s">
        <v>248</v>
      </c>
      <c r="C15" s="155">
        <v>21767</v>
      </c>
      <c r="D15" s="156" t="s">
        <v>34</v>
      </c>
      <c r="E15" s="170" t="s">
        <v>29</v>
      </c>
      <c r="F15" s="154" t="s">
        <v>219</v>
      </c>
      <c r="G15" s="157">
        <v>9</v>
      </c>
      <c r="H15" s="158">
        <f t="shared" si="0"/>
        <v>54</v>
      </c>
      <c r="I15" s="158"/>
      <c r="J15" s="158">
        <f t="shared" si="1"/>
        <v>0</v>
      </c>
      <c r="K15" s="158">
        <v>17</v>
      </c>
      <c r="L15" s="158">
        <f t="shared" si="2"/>
        <v>38</v>
      </c>
      <c r="M15" s="159"/>
      <c r="N15" s="158">
        <f t="shared" si="3"/>
        <v>0</v>
      </c>
      <c r="O15" s="159">
        <v>5</v>
      </c>
      <c r="P15" s="159">
        <f t="shared" si="4"/>
        <v>10</v>
      </c>
      <c r="Q15" s="159"/>
      <c r="R15" s="159">
        <f t="shared" si="5"/>
        <v>0</v>
      </c>
      <c r="S15" s="160">
        <f t="shared" si="6"/>
        <v>102</v>
      </c>
      <c r="T15" s="153"/>
      <c r="U15" s="158">
        <f t="shared" si="7"/>
        <v>0</v>
      </c>
      <c r="V15" s="158"/>
      <c r="W15" s="158">
        <f t="shared" si="8"/>
        <v>0</v>
      </c>
      <c r="X15" s="158"/>
      <c r="Y15" s="158">
        <f t="shared" si="9"/>
        <v>0</v>
      </c>
      <c r="Z15" s="158"/>
      <c r="AA15" s="158">
        <f t="shared" si="10"/>
        <v>0</v>
      </c>
      <c r="AB15" s="160">
        <f t="shared" si="11"/>
        <v>0</v>
      </c>
      <c r="AC15" s="153"/>
      <c r="AD15" s="158"/>
      <c r="AE15" s="160"/>
      <c r="AF15" s="153">
        <v>1</v>
      </c>
      <c r="AG15" s="158">
        <f t="shared" si="12"/>
        <v>12</v>
      </c>
      <c r="AH15" s="158"/>
      <c r="AI15" s="158">
        <f t="shared" si="13"/>
        <v>0</v>
      </c>
      <c r="AJ15" s="158"/>
      <c r="AK15" s="158">
        <f t="shared" si="14"/>
        <v>0</v>
      </c>
      <c r="AL15" s="158"/>
      <c r="AM15" s="158">
        <f t="shared" si="15"/>
        <v>0</v>
      </c>
      <c r="AN15" s="158"/>
      <c r="AO15" s="158">
        <f t="shared" si="16"/>
        <v>0</v>
      </c>
      <c r="AP15" s="158"/>
      <c r="AQ15" s="158">
        <f t="shared" si="17"/>
        <v>0</v>
      </c>
      <c r="AR15" s="158"/>
      <c r="AS15" s="158">
        <f t="shared" si="18"/>
        <v>0</v>
      </c>
      <c r="AT15" s="158">
        <f t="shared" si="19"/>
        <v>0</v>
      </c>
      <c r="AU15" s="160">
        <f t="shared" si="20"/>
        <v>12</v>
      </c>
      <c r="AV15" s="161">
        <f t="shared" si="21"/>
        <v>114</v>
      </c>
    </row>
    <row r="16" spans="1:48" s="89" customFormat="1" ht="14.4">
      <c r="A16" s="153">
        <v>12</v>
      </c>
      <c r="B16" s="154" t="s">
        <v>235</v>
      </c>
      <c r="C16" s="155">
        <v>22555</v>
      </c>
      <c r="D16" s="156" t="s">
        <v>34</v>
      </c>
      <c r="E16" s="170" t="s">
        <v>29</v>
      </c>
      <c r="F16" s="154" t="s">
        <v>219</v>
      </c>
      <c r="G16" s="157">
        <v>9</v>
      </c>
      <c r="H16" s="158">
        <f t="shared" si="0"/>
        <v>54</v>
      </c>
      <c r="I16" s="158"/>
      <c r="J16" s="158">
        <f t="shared" si="1"/>
        <v>0</v>
      </c>
      <c r="K16" s="158">
        <v>15</v>
      </c>
      <c r="L16" s="158">
        <f t="shared" si="2"/>
        <v>34</v>
      </c>
      <c r="M16" s="159"/>
      <c r="N16" s="158">
        <f t="shared" si="3"/>
        <v>0</v>
      </c>
      <c r="O16" s="159">
        <v>5</v>
      </c>
      <c r="P16" s="159">
        <f t="shared" si="4"/>
        <v>10</v>
      </c>
      <c r="Q16" s="159"/>
      <c r="R16" s="159">
        <f t="shared" si="5"/>
        <v>0</v>
      </c>
      <c r="S16" s="160">
        <f t="shared" si="6"/>
        <v>98</v>
      </c>
      <c r="T16" s="153"/>
      <c r="U16" s="158">
        <f t="shared" si="7"/>
        <v>0</v>
      </c>
      <c r="V16" s="158"/>
      <c r="W16" s="158">
        <f t="shared" si="8"/>
        <v>0</v>
      </c>
      <c r="X16" s="158">
        <v>1</v>
      </c>
      <c r="Y16" s="158">
        <f t="shared" si="9"/>
        <v>3</v>
      </c>
      <c r="Z16" s="158"/>
      <c r="AA16" s="158">
        <f t="shared" si="10"/>
        <v>0</v>
      </c>
      <c r="AB16" s="160">
        <f t="shared" si="11"/>
        <v>3</v>
      </c>
      <c r="AC16" s="153"/>
      <c r="AD16" s="158"/>
      <c r="AE16" s="160"/>
      <c r="AF16" s="153">
        <v>1</v>
      </c>
      <c r="AG16" s="158">
        <f t="shared" si="12"/>
        <v>12</v>
      </c>
      <c r="AH16" s="158"/>
      <c r="AI16" s="158">
        <f t="shared" si="13"/>
        <v>0</v>
      </c>
      <c r="AJ16" s="158"/>
      <c r="AK16" s="158">
        <f t="shared" si="14"/>
        <v>0</v>
      </c>
      <c r="AL16" s="158"/>
      <c r="AM16" s="158">
        <f t="shared" si="15"/>
        <v>0</v>
      </c>
      <c r="AN16" s="158"/>
      <c r="AO16" s="158">
        <f t="shared" si="16"/>
        <v>0</v>
      </c>
      <c r="AP16" s="158"/>
      <c r="AQ16" s="158">
        <f t="shared" si="17"/>
        <v>0</v>
      </c>
      <c r="AR16" s="158"/>
      <c r="AS16" s="158">
        <f t="shared" si="18"/>
        <v>0</v>
      </c>
      <c r="AT16" s="158">
        <f t="shared" si="19"/>
        <v>0</v>
      </c>
      <c r="AU16" s="160">
        <f t="shared" si="20"/>
        <v>12</v>
      </c>
      <c r="AV16" s="161">
        <f t="shared" si="21"/>
        <v>113</v>
      </c>
    </row>
    <row r="17" spans="1:48" s="89" customFormat="1" ht="14.4">
      <c r="A17" s="153">
        <v>13</v>
      </c>
      <c r="B17" s="154" t="s">
        <v>239</v>
      </c>
      <c r="C17" s="155">
        <v>22561</v>
      </c>
      <c r="D17" s="156" t="s">
        <v>34</v>
      </c>
      <c r="E17" s="170" t="s">
        <v>29</v>
      </c>
      <c r="F17" s="154" t="s">
        <v>219</v>
      </c>
      <c r="G17" s="157">
        <v>9</v>
      </c>
      <c r="H17" s="158">
        <f t="shared" si="0"/>
        <v>54</v>
      </c>
      <c r="I17" s="158"/>
      <c r="J17" s="158">
        <f t="shared" si="1"/>
        <v>0</v>
      </c>
      <c r="K17" s="158">
        <v>15</v>
      </c>
      <c r="L17" s="158">
        <f t="shared" si="2"/>
        <v>34</v>
      </c>
      <c r="M17" s="159"/>
      <c r="N17" s="158">
        <f t="shared" si="3"/>
        <v>0</v>
      </c>
      <c r="O17" s="159">
        <v>5</v>
      </c>
      <c r="P17" s="159">
        <f t="shared" si="4"/>
        <v>10</v>
      </c>
      <c r="Q17" s="159"/>
      <c r="R17" s="159">
        <f t="shared" si="5"/>
        <v>0</v>
      </c>
      <c r="S17" s="160">
        <f t="shared" si="6"/>
        <v>98</v>
      </c>
      <c r="T17" s="153"/>
      <c r="U17" s="158">
        <f t="shared" si="7"/>
        <v>0</v>
      </c>
      <c r="V17" s="158"/>
      <c r="W17" s="158">
        <f t="shared" si="8"/>
        <v>0</v>
      </c>
      <c r="X17" s="158"/>
      <c r="Y17" s="158">
        <f t="shared" si="9"/>
        <v>0</v>
      </c>
      <c r="Z17" s="158"/>
      <c r="AA17" s="158">
        <f t="shared" si="10"/>
        <v>0</v>
      </c>
      <c r="AB17" s="160">
        <f t="shared" si="11"/>
        <v>0</v>
      </c>
      <c r="AC17" s="153"/>
      <c r="AD17" s="158"/>
      <c r="AE17" s="160"/>
      <c r="AF17" s="153">
        <v>1</v>
      </c>
      <c r="AG17" s="158">
        <f t="shared" si="12"/>
        <v>12</v>
      </c>
      <c r="AH17" s="158"/>
      <c r="AI17" s="158">
        <f t="shared" si="13"/>
        <v>0</v>
      </c>
      <c r="AJ17" s="158"/>
      <c r="AK17" s="158">
        <f t="shared" si="14"/>
        <v>0</v>
      </c>
      <c r="AL17" s="158"/>
      <c r="AM17" s="158">
        <f t="shared" si="15"/>
        <v>0</v>
      </c>
      <c r="AN17" s="158"/>
      <c r="AO17" s="158">
        <f t="shared" si="16"/>
        <v>0</v>
      </c>
      <c r="AP17" s="158"/>
      <c r="AQ17" s="158">
        <f t="shared" si="17"/>
        <v>0</v>
      </c>
      <c r="AR17" s="158"/>
      <c r="AS17" s="158">
        <f t="shared" si="18"/>
        <v>0</v>
      </c>
      <c r="AT17" s="158">
        <f t="shared" si="19"/>
        <v>0</v>
      </c>
      <c r="AU17" s="160">
        <f t="shared" si="20"/>
        <v>12</v>
      </c>
      <c r="AV17" s="161">
        <f t="shared" si="21"/>
        <v>110</v>
      </c>
    </row>
    <row r="18" spans="1:48" s="89" customFormat="1" ht="14.4">
      <c r="A18" s="153">
        <v>14</v>
      </c>
      <c r="B18" s="154" t="s">
        <v>237</v>
      </c>
      <c r="C18" s="155">
        <v>23093</v>
      </c>
      <c r="D18" s="156" t="s">
        <v>34</v>
      </c>
      <c r="E18" s="170" t="s">
        <v>29</v>
      </c>
      <c r="F18" s="154" t="s">
        <v>219</v>
      </c>
      <c r="G18" s="157">
        <v>9</v>
      </c>
      <c r="H18" s="158">
        <f t="shared" si="0"/>
        <v>54</v>
      </c>
      <c r="I18" s="158"/>
      <c r="J18" s="158">
        <f t="shared" si="1"/>
        <v>0</v>
      </c>
      <c r="K18" s="158">
        <v>18</v>
      </c>
      <c r="L18" s="158">
        <f t="shared" si="2"/>
        <v>40</v>
      </c>
      <c r="M18" s="159"/>
      <c r="N18" s="158">
        <f t="shared" si="3"/>
        <v>0</v>
      </c>
      <c r="O18" s="159">
        <v>2</v>
      </c>
      <c r="P18" s="159">
        <f t="shared" si="4"/>
        <v>4</v>
      </c>
      <c r="Q18" s="159"/>
      <c r="R18" s="159">
        <f t="shared" si="5"/>
        <v>0</v>
      </c>
      <c r="S18" s="160">
        <f t="shared" si="6"/>
        <v>98</v>
      </c>
      <c r="T18" s="153"/>
      <c r="U18" s="158">
        <f t="shared" si="7"/>
        <v>0</v>
      </c>
      <c r="V18" s="158"/>
      <c r="W18" s="158">
        <f t="shared" si="8"/>
        <v>0</v>
      </c>
      <c r="X18" s="158"/>
      <c r="Y18" s="158">
        <f t="shared" si="9"/>
        <v>0</v>
      </c>
      <c r="Z18" s="158"/>
      <c r="AA18" s="158">
        <f t="shared" si="10"/>
        <v>0</v>
      </c>
      <c r="AB18" s="160">
        <f t="shared" si="11"/>
        <v>0</v>
      </c>
      <c r="AC18" s="153"/>
      <c r="AD18" s="158"/>
      <c r="AE18" s="160"/>
      <c r="AF18" s="153">
        <v>1</v>
      </c>
      <c r="AG18" s="158">
        <f t="shared" si="12"/>
        <v>12</v>
      </c>
      <c r="AH18" s="158"/>
      <c r="AI18" s="158">
        <f t="shared" si="13"/>
        <v>0</v>
      </c>
      <c r="AJ18" s="158"/>
      <c r="AK18" s="158">
        <f t="shared" si="14"/>
        <v>0</v>
      </c>
      <c r="AL18" s="158"/>
      <c r="AM18" s="158">
        <f t="shared" si="15"/>
        <v>0</v>
      </c>
      <c r="AN18" s="158"/>
      <c r="AO18" s="158">
        <f t="shared" si="16"/>
        <v>0</v>
      </c>
      <c r="AP18" s="158"/>
      <c r="AQ18" s="158">
        <f t="shared" si="17"/>
        <v>0</v>
      </c>
      <c r="AR18" s="158"/>
      <c r="AS18" s="158">
        <f t="shared" si="18"/>
        <v>0</v>
      </c>
      <c r="AT18" s="158">
        <f t="shared" si="19"/>
        <v>0</v>
      </c>
      <c r="AU18" s="160">
        <f t="shared" si="20"/>
        <v>12</v>
      </c>
      <c r="AV18" s="161">
        <f t="shared" si="21"/>
        <v>110</v>
      </c>
    </row>
    <row r="19" spans="1:48" s="89" customFormat="1" ht="14.4">
      <c r="A19" s="153">
        <v>15</v>
      </c>
      <c r="B19" s="154" t="s">
        <v>243</v>
      </c>
      <c r="C19" s="155">
        <v>22911</v>
      </c>
      <c r="D19" s="156" t="s">
        <v>34</v>
      </c>
      <c r="E19" s="170" t="s">
        <v>29</v>
      </c>
      <c r="F19" s="154" t="s">
        <v>219</v>
      </c>
      <c r="G19" s="157">
        <v>9</v>
      </c>
      <c r="H19" s="158">
        <f t="shared" si="0"/>
        <v>54</v>
      </c>
      <c r="I19" s="158"/>
      <c r="J19" s="158">
        <f t="shared" si="1"/>
        <v>0</v>
      </c>
      <c r="K19" s="158">
        <v>13</v>
      </c>
      <c r="L19" s="158">
        <f t="shared" si="2"/>
        <v>30</v>
      </c>
      <c r="M19" s="159"/>
      <c r="N19" s="158">
        <f t="shared" si="3"/>
        <v>0</v>
      </c>
      <c r="O19" s="159">
        <v>5</v>
      </c>
      <c r="P19" s="159">
        <f t="shared" si="4"/>
        <v>10</v>
      </c>
      <c r="Q19" s="159"/>
      <c r="R19" s="159">
        <f t="shared" si="5"/>
        <v>0</v>
      </c>
      <c r="S19" s="160">
        <f t="shared" si="6"/>
        <v>94</v>
      </c>
      <c r="T19" s="153"/>
      <c r="U19" s="158">
        <f t="shared" si="7"/>
        <v>0</v>
      </c>
      <c r="V19" s="158"/>
      <c r="W19" s="158">
        <f t="shared" si="8"/>
        <v>0</v>
      </c>
      <c r="X19" s="158">
        <v>1</v>
      </c>
      <c r="Y19" s="158">
        <f t="shared" si="9"/>
        <v>3</v>
      </c>
      <c r="Z19" s="158"/>
      <c r="AA19" s="158">
        <f t="shared" si="10"/>
        <v>0</v>
      </c>
      <c r="AB19" s="160">
        <f t="shared" si="11"/>
        <v>3</v>
      </c>
      <c r="AC19" s="153"/>
      <c r="AD19" s="158"/>
      <c r="AE19" s="160"/>
      <c r="AF19" s="153">
        <v>1</v>
      </c>
      <c r="AG19" s="158">
        <f t="shared" si="12"/>
        <v>12</v>
      </c>
      <c r="AH19" s="158"/>
      <c r="AI19" s="158">
        <f t="shared" si="13"/>
        <v>0</v>
      </c>
      <c r="AJ19" s="158"/>
      <c r="AK19" s="158">
        <f t="shared" si="14"/>
        <v>0</v>
      </c>
      <c r="AL19" s="158"/>
      <c r="AM19" s="158">
        <f t="shared" si="15"/>
        <v>0</v>
      </c>
      <c r="AN19" s="158"/>
      <c r="AO19" s="158">
        <f t="shared" si="16"/>
        <v>0</v>
      </c>
      <c r="AP19" s="158"/>
      <c r="AQ19" s="158">
        <f t="shared" si="17"/>
        <v>0</v>
      </c>
      <c r="AR19" s="158"/>
      <c r="AS19" s="158">
        <f t="shared" si="18"/>
        <v>0</v>
      </c>
      <c r="AT19" s="158">
        <f t="shared" si="19"/>
        <v>0</v>
      </c>
      <c r="AU19" s="160">
        <f t="shared" si="20"/>
        <v>12</v>
      </c>
      <c r="AV19" s="161">
        <f t="shared" si="21"/>
        <v>109</v>
      </c>
    </row>
    <row r="20" spans="1:48" s="89" customFormat="1" ht="14.4">
      <c r="A20" s="153">
        <v>16</v>
      </c>
      <c r="B20" s="154" t="s">
        <v>318</v>
      </c>
      <c r="C20" s="155">
        <v>23587</v>
      </c>
      <c r="D20" s="156" t="s">
        <v>34</v>
      </c>
      <c r="E20" s="170" t="s">
        <v>29</v>
      </c>
      <c r="F20" s="154" t="s">
        <v>219</v>
      </c>
      <c r="G20" s="157">
        <v>9</v>
      </c>
      <c r="H20" s="158">
        <f t="shared" si="0"/>
        <v>54</v>
      </c>
      <c r="I20" s="158"/>
      <c r="J20" s="158">
        <f t="shared" si="1"/>
        <v>0</v>
      </c>
      <c r="K20" s="158">
        <v>16</v>
      </c>
      <c r="L20" s="158">
        <f t="shared" si="2"/>
        <v>36</v>
      </c>
      <c r="M20" s="159"/>
      <c r="N20" s="158">
        <f t="shared" si="3"/>
        <v>0</v>
      </c>
      <c r="O20" s="159">
        <v>3</v>
      </c>
      <c r="P20" s="159">
        <f t="shared" si="4"/>
        <v>6</v>
      </c>
      <c r="Q20" s="159"/>
      <c r="R20" s="159">
        <f t="shared" si="5"/>
        <v>0</v>
      </c>
      <c r="S20" s="160">
        <f t="shared" si="6"/>
        <v>96</v>
      </c>
      <c r="T20" s="153"/>
      <c r="U20" s="158">
        <f t="shared" si="7"/>
        <v>0</v>
      </c>
      <c r="V20" s="158"/>
      <c r="W20" s="158">
        <f t="shared" si="8"/>
        <v>0</v>
      </c>
      <c r="X20" s="158"/>
      <c r="Y20" s="158">
        <f t="shared" si="9"/>
        <v>0</v>
      </c>
      <c r="Z20" s="158"/>
      <c r="AA20" s="158">
        <f t="shared" si="10"/>
        <v>0</v>
      </c>
      <c r="AB20" s="160">
        <f t="shared" si="11"/>
        <v>0</v>
      </c>
      <c r="AC20" s="153"/>
      <c r="AD20" s="158"/>
      <c r="AE20" s="160"/>
      <c r="AF20" s="153">
        <v>1</v>
      </c>
      <c r="AG20" s="158">
        <f t="shared" si="12"/>
        <v>12</v>
      </c>
      <c r="AH20" s="158"/>
      <c r="AI20" s="158">
        <f t="shared" si="13"/>
        <v>0</v>
      </c>
      <c r="AJ20" s="158"/>
      <c r="AK20" s="158">
        <f t="shared" si="14"/>
        <v>0</v>
      </c>
      <c r="AL20" s="158"/>
      <c r="AM20" s="158">
        <f t="shared" si="15"/>
        <v>0</v>
      </c>
      <c r="AN20" s="158"/>
      <c r="AO20" s="158">
        <f t="shared" si="16"/>
        <v>0</v>
      </c>
      <c r="AP20" s="158"/>
      <c r="AQ20" s="158">
        <f t="shared" si="17"/>
        <v>0</v>
      </c>
      <c r="AR20" s="158"/>
      <c r="AS20" s="158">
        <f t="shared" si="18"/>
        <v>0</v>
      </c>
      <c r="AT20" s="158">
        <f t="shared" si="19"/>
        <v>0</v>
      </c>
      <c r="AU20" s="160">
        <f t="shared" si="20"/>
        <v>12</v>
      </c>
      <c r="AV20" s="161">
        <f t="shared" si="21"/>
        <v>108</v>
      </c>
    </row>
    <row r="21" spans="1:48" s="89" customFormat="1" ht="14.4">
      <c r="A21" s="153">
        <v>17</v>
      </c>
      <c r="B21" s="154" t="s">
        <v>246</v>
      </c>
      <c r="C21" s="155">
        <v>24757</v>
      </c>
      <c r="D21" s="156" t="s">
        <v>34</v>
      </c>
      <c r="E21" s="170" t="s">
        <v>29</v>
      </c>
      <c r="F21" s="154" t="s">
        <v>219</v>
      </c>
      <c r="G21" s="157">
        <v>9</v>
      </c>
      <c r="H21" s="158">
        <f t="shared" si="0"/>
        <v>54</v>
      </c>
      <c r="I21" s="158"/>
      <c r="J21" s="158">
        <f t="shared" si="1"/>
        <v>0</v>
      </c>
      <c r="K21" s="158">
        <v>14</v>
      </c>
      <c r="L21" s="158">
        <f t="shared" si="2"/>
        <v>32</v>
      </c>
      <c r="M21" s="159"/>
      <c r="N21" s="158">
        <f t="shared" si="3"/>
        <v>0</v>
      </c>
      <c r="O21" s="159">
        <v>5</v>
      </c>
      <c r="P21" s="159">
        <f t="shared" si="4"/>
        <v>10</v>
      </c>
      <c r="Q21" s="159"/>
      <c r="R21" s="159">
        <f t="shared" si="5"/>
        <v>0</v>
      </c>
      <c r="S21" s="160">
        <f t="shared" si="6"/>
        <v>96</v>
      </c>
      <c r="T21" s="153"/>
      <c r="U21" s="158">
        <f t="shared" si="7"/>
        <v>0</v>
      </c>
      <c r="V21" s="158"/>
      <c r="W21" s="158">
        <f t="shared" si="8"/>
        <v>0</v>
      </c>
      <c r="X21" s="158"/>
      <c r="Y21" s="158">
        <f t="shared" si="9"/>
        <v>0</v>
      </c>
      <c r="Z21" s="158"/>
      <c r="AA21" s="158">
        <f t="shared" si="10"/>
        <v>0</v>
      </c>
      <c r="AB21" s="160">
        <f t="shared" si="11"/>
        <v>0</v>
      </c>
      <c r="AC21" s="153"/>
      <c r="AD21" s="158"/>
      <c r="AE21" s="160"/>
      <c r="AF21" s="153">
        <v>1</v>
      </c>
      <c r="AG21" s="158">
        <f t="shared" si="12"/>
        <v>12</v>
      </c>
      <c r="AH21" s="158"/>
      <c r="AI21" s="158">
        <f t="shared" si="13"/>
        <v>0</v>
      </c>
      <c r="AJ21" s="158"/>
      <c r="AK21" s="158">
        <f t="shared" si="14"/>
        <v>0</v>
      </c>
      <c r="AL21" s="158"/>
      <c r="AM21" s="158">
        <f t="shared" si="15"/>
        <v>0</v>
      </c>
      <c r="AN21" s="158"/>
      <c r="AO21" s="158">
        <f t="shared" si="16"/>
        <v>0</v>
      </c>
      <c r="AP21" s="158"/>
      <c r="AQ21" s="158">
        <f t="shared" si="17"/>
        <v>0</v>
      </c>
      <c r="AR21" s="158"/>
      <c r="AS21" s="158">
        <f t="shared" si="18"/>
        <v>0</v>
      </c>
      <c r="AT21" s="158">
        <f t="shared" si="19"/>
        <v>0</v>
      </c>
      <c r="AU21" s="160">
        <f t="shared" si="20"/>
        <v>12</v>
      </c>
      <c r="AV21" s="161">
        <f t="shared" si="21"/>
        <v>108</v>
      </c>
    </row>
    <row r="22" spans="1:48" s="89" customFormat="1" ht="14.4">
      <c r="A22" s="153">
        <v>18</v>
      </c>
      <c r="B22" s="154" t="s">
        <v>245</v>
      </c>
      <c r="C22" s="155">
        <v>23649</v>
      </c>
      <c r="D22" s="156" t="s">
        <v>34</v>
      </c>
      <c r="E22" s="170" t="s">
        <v>29</v>
      </c>
      <c r="F22" s="154" t="s">
        <v>219</v>
      </c>
      <c r="G22" s="157">
        <v>7</v>
      </c>
      <c r="H22" s="158">
        <f t="shared" si="0"/>
        <v>42</v>
      </c>
      <c r="I22" s="158"/>
      <c r="J22" s="158">
        <f t="shared" si="1"/>
        <v>0</v>
      </c>
      <c r="K22" s="158">
        <v>19</v>
      </c>
      <c r="L22" s="158">
        <f t="shared" si="2"/>
        <v>42</v>
      </c>
      <c r="M22" s="159"/>
      <c r="N22" s="158">
        <f t="shared" si="3"/>
        <v>0</v>
      </c>
      <c r="O22" s="159">
        <v>3</v>
      </c>
      <c r="P22" s="159">
        <f t="shared" si="4"/>
        <v>6</v>
      </c>
      <c r="Q22" s="159"/>
      <c r="R22" s="159">
        <f t="shared" si="5"/>
        <v>0</v>
      </c>
      <c r="S22" s="160">
        <f t="shared" si="6"/>
        <v>90</v>
      </c>
      <c r="T22" s="153"/>
      <c r="U22" s="158">
        <f t="shared" si="7"/>
        <v>0</v>
      </c>
      <c r="V22" s="158"/>
      <c r="W22" s="158">
        <f t="shared" si="8"/>
        <v>0</v>
      </c>
      <c r="X22" s="158">
        <v>1</v>
      </c>
      <c r="Y22" s="158">
        <f t="shared" si="9"/>
        <v>3</v>
      </c>
      <c r="Z22" s="158"/>
      <c r="AA22" s="158">
        <f t="shared" si="10"/>
        <v>0</v>
      </c>
      <c r="AB22" s="160">
        <f t="shared" si="11"/>
        <v>3</v>
      </c>
      <c r="AC22" s="153"/>
      <c r="AD22" s="158"/>
      <c r="AE22" s="160"/>
      <c r="AF22" s="153">
        <v>1</v>
      </c>
      <c r="AG22" s="158">
        <f t="shared" si="12"/>
        <v>12</v>
      </c>
      <c r="AH22" s="158"/>
      <c r="AI22" s="158">
        <f t="shared" si="13"/>
        <v>0</v>
      </c>
      <c r="AJ22" s="158"/>
      <c r="AK22" s="158">
        <f t="shared" si="14"/>
        <v>0</v>
      </c>
      <c r="AL22" s="158"/>
      <c r="AM22" s="158">
        <f t="shared" si="15"/>
        <v>0</v>
      </c>
      <c r="AN22" s="158"/>
      <c r="AO22" s="158">
        <f t="shared" si="16"/>
        <v>0</v>
      </c>
      <c r="AP22" s="158"/>
      <c r="AQ22" s="158">
        <f t="shared" si="17"/>
        <v>0</v>
      </c>
      <c r="AR22" s="158"/>
      <c r="AS22" s="158">
        <f t="shared" si="18"/>
        <v>0</v>
      </c>
      <c r="AT22" s="158">
        <f t="shared" si="19"/>
        <v>0</v>
      </c>
      <c r="AU22" s="160">
        <f t="shared" si="20"/>
        <v>12</v>
      </c>
      <c r="AV22" s="161">
        <f t="shared" si="21"/>
        <v>105</v>
      </c>
    </row>
    <row r="23" spans="1:48" s="89" customFormat="1" ht="14.4">
      <c r="A23" s="153">
        <v>19</v>
      </c>
      <c r="B23" s="154" t="s">
        <v>233</v>
      </c>
      <c r="C23" s="155">
        <v>23640</v>
      </c>
      <c r="D23" s="156" t="s">
        <v>34</v>
      </c>
      <c r="E23" s="170" t="s">
        <v>29</v>
      </c>
      <c r="F23" s="154" t="s">
        <v>219</v>
      </c>
      <c r="G23" s="157">
        <v>7</v>
      </c>
      <c r="H23" s="158">
        <f t="shared" si="0"/>
        <v>42</v>
      </c>
      <c r="I23" s="158"/>
      <c r="J23" s="158">
        <f t="shared" si="1"/>
        <v>0</v>
      </c>
      <c r="K23" s="158">
        <v>20</v>
      </c>
      <c r="L23" s="158">
        <f t="shared" si="2"/>
        <v>44</v>
      </c>
      <c r="M23" s="159"/>
      <c r="N23" s="158">
        <f t="shared" si="3"/>
        <v>0</v>
      </c>
      <c r="O23" s="159">
        <v>3</v>
      </c>
      <c r="P23" s="159">
        <f t="shared" si="4"/>
        <v>6</v>
      </c>
      <c r="Q23" s="159"/>
      <c r="R23" s="159">
        <f t="shared" si="5"/>
        <v>0</v>
      </c>
      <c r="S23" s="160">
        <f t="shared" si="6"/>
        <v>92</v>
      </c>
      <c r="T23" s="153"/>
      <c r="U23" s="158">
        <f t="shared" si="7"/>
        <v>0</v>
      </c>
      <c r="V23" s="158"/>
      <c r="W23" s="158">
        <f t="shared" si="8"/>
        <v>0</v>
      </c>
      <c r="X23" s="158"/>
      <c r="Y23" s="158">
        <f t="shared" si="9"/>
        <v>0</v>
      </c>
      <c r="Z23" s="158"/>
      <c r="AA23" s="158">
        <f t="shared" si="10"/>
        <v>0</v>
      </c>
      <c r="AB23" s="160">
        <f t="shared" si="11"/>
        <v>0</v>
      </c>
      <c r="AC23" s="153"/>
      <c r="AD23" s="158"/>
      <c r="AE23" s="160"/>
      <c r="AF23" s="153">
        <v>1</v>
      </c>
      <c r="AG23" s="158">
        <f t="shared" si="12"/>
        <v>12</v>
      </c>
      <c r="AH23" s="158"/>
      <c r="AI23" s="158">
        <f t="shared" si="13"/>
        <v>0</v>
      </c>
      <c r="AJ23" s="158"/>
      <c r="AK23" s="158">
        <f t="shared" si="14"/>
        <v>0</v>
      </c>
      <c r="AL23" s="158"/>
      <c r="AM23" s="158">
        <f t="shared" si="15"/>
        <v>0</v>
      </c>
      <c r="AN23" s="158"/>
      <c r="AO23" s="158">
        <f t="shared" si="16"/>
        <v>0</v>
      </c>
      <c r="AP23" s="158"/>
      <c r="AQ23" s="158">
        <f t="shared" si="17"/>
        <v>0</v>
      </c>
      <c r="AR23" s="158"/>
      <c r="AS23" s="158">
        <f t="shared" si="18"/>
        <v>0</v>
      </c>
      <c r="AT23" s="158">
        <f t="shared" si="19"/>
        <v>0</v>
      </c>
      <c r="AU23" s="160">
        <f t="shared" si="20"/>
        <v>12</v>
      </c>
      <c r="AV23" s="161">
        <f t="shared" si="21"/>
        <v>104</v>
      </c>
    </row>
    <row r="24" spans="1:48" s="89" customFormat="1" ht="14.4">
      <c r="A24" s="153">
        <v>20</v>
      </c>
      <c r="B24" s="154" t="s">
        <v>317</v>
      </c>
      <c r="C24" s="155">
        <v>23978</v>
      </c>
      <c r="D24" s="156" t="s">
        <v>34</v>
      </c>
      <c r="E24" s="170" t="s">
        <v>29</v>
      </c>
      <c r="F24" s="154" t="s">
        <v>219</v>
      </c>
      <c r="G24" s="157">
        <v>8</v>
      </c>
      <c r="H24" s="158">
        <f t="shared" si="0"/>
        <v>48</v>
      </c>
      <c r="I24" s="158"/>
      <c r="J24" s="158">
        <f t="shared" si="1"/>
        <v>0</v>
      </c>
      <c r="K24" s="158">
        <v>13</v>
      </c>
      <c r="L24" s="158">
        <f t="shared" si="2"/>
        <v>30</v>
      </c>
      <c r="M24" s="159"/>
      <c r="N24" s="158">
        <f t="shared" si="3"/>
        <v>0</v>
      </c>
      <c r="O24" s="159">
        <v>4</v>
      </c>
      <c r="P24" s="159">
        <f t="shared" si="4"/>
        <v>8</v>
      </c>
      <c r="Q24" s="159"/>
      <c r="R24" s="159">
        <f t="shared" si="5"/>
        <v>0</v>
      </c>
      <c r="S24" s="160">
        <f t="shared" si="6"/>
        <v>86</v>
      </c>
      <c r="T24" s="153"/>
      <c r="U24" s="158">
        <f t="shared" si="7"/>
        <v>0</v>
      </c>
      <c r="V24" s="158"/>
      <c r="W24" s="158">
        <f t="shared" si="8"/>
        <v>0</v>
      </c>
      <c r="X24" s="158">
        <v>2</v>
      </c>
      <c r="Y24" s="158">
        <f t="shared" si="9"/>
        <v>6</v>
      </c>
      <c r="Z24" s="158"/>
      <c r="AA24" s="158">
        <f t="shared" si="10"/>
        <v>0</v>
      </c>
      <c r="AB24" s="160">
        <f t="shared" si="11"/>
        <v>6</v>
      </c>
      <c r="AC24" s="153"/>
      <c r="AD24" s="158"/>
      <c r="AE24" s="160"/>
      <c r="AF24" s="153">
        <v>1</v>
      </c>
      <c r="AG24" s="158">
        <f t="shared" si="12"/>
        <v>12</v>
      </c>
      <c r="AH24" s="158"/>
      <c r="AI24" s="158">
        <f t="shared" si="13"/>
        <v>0</v>
      </c>
      <c r="AJ24" s="158"/>
      <c r="AK24" s="158">
        <f t="shared" si="14"/>
        <v>0</v>
      </c>
      <c r="AL24" s="158"/>
      <c r="AM24" s="158">
        <f t="shared" si="15"/>
        <v>0</v>
      </c>
      <c r="AN24" s="158"/>
      <c r="AO24" s="158">
        <f t="shared" si="16"/>
        <v>0</v>
      </c>
      <c r="AP24" s="158"/>
      <c r="AQ24" s="158">
        <f t="shared" si="17"/>
        <v>0</v>
      </c>
      <c r="AR24" s="158"/>
      <c r="AS24" s="158">
        <f t="shared" si="18"/>
        <v>0</v>
      </c>
      <c r="AT24" s="158">
        <f t="shared" si="19"/>
        <v>0</v>
      </c>
      <c r="AU24" s="160">
        <f t="shared" si="20"/>
        <v>12</v>
      </c>
      <c r="AV24" s="161">
        <f t="shared" si="21"/>
        <v>104</v>
      </c>
    </row>
    <row r="25" spans="1:48" s="89" customFormat="1" ht="14.4">
      <c r="A25" s="153">
        <v>21</v>
      </c>
      <c r="B25" s="154" t="s">
        <v>247</v>
      </c>
      <c r="C25" s="155">
        <v>22327</v>
      </c>
      <c r="D25" s="156" t="s">
        <v>34</v>
      </c>
      <c r="E25" s="170" t="s">
        <v>29</v>
      </c>
      <c r="F25" s="154" t="s">
        <v>219</v>
      </c>
      <c r="G25" s="157">
        <v>6</v>
      </c>
      <c r="H25" s="158">
        <f t="shared" si="0"/>
        <v>36</v>
      </c>
      <c r="I25" s="158"/>
      <c r="J25" s="158">
        <f t="shared" si="1"/>
        <v>0</v>
      </c>
      <c r="K25" s="158">
        <v>19</v>
      </c>
      <c r="L25" s="158">
        <f t="shared" si="2"/>
        <v>42</v>
      </c>
      <c r="M25" s="159"/>
      <c r="N25" s="158">
        <f t="shared" si="3"/>
        <v>0</v>
      </c>
      <c r="O25" s="159">
        <v>4</v>
      </c>
      <c r="P25" s="159">
        <f t="shared" si="4"/>
        <v>8</v>
      </c>
      <c r="Q25" s="159"/>
      <c r="R25" s="159">
        <f t="shared" si="5"/>
        <v>0</v>
      </c>
      <c r="S25" s="160">
        <f t="shared" si="6"/>
        <v>86</v>
      </c>
      <c r="T25" s="153"/>
      <c r="U25" s="158">
        <f t="shared" si="7"/>
        <v>0</v>
      </c>
      <c r="V25" s="158"/>
      <c r="W25" s="158">
        <f t="shared" si="8"/>
        <v>0</v>
      </c>
      <c r="X25" s="158"/>
      <c r="Y25" s="158">
        <f t="shared" si="9"/>
        <v>0</v>
      </c>
      <c r="Z25" s="158"/>
      <c r="AA25" s="158">
        <f t="shared" si="10"/>
        <v>0</v>
      </c>
      <c r="AB25" s="160">
        <f t="shared" si="11"/>
        <v>0</v>
      </c>
      <c r="AC25" s="153"/>
      <c r="AD25" s="158"/>
      <c r="AE25" s="160"/>
      <c r="AF25" s="153">
        <v>1</v>
      </c>
      <c r="AG25" s="158">
        <f t="shared" si="12"/>
        <v>12</v>
      </c>
      <c r="AH25" s="158"/>
      <c r="AI25" s="158">
        <f t="shared" si="13"/>
        <v>0</v>
      </c>
      <c r="AJ25" s="158">
        <v>1</v>
      </c>
      <c r="AK25" s="158">
        <f t="shared" si="14"/>
        <v>3</v>
      </c>
      <c r="AL25" s="158"/>
      <c r="AM25" s="158">
        <f t="shared" si="15"/>
        <v>0</v>
      </c>
      <c r="AN25" s="158"/>
      <c r="AO25" s="158">
        <f t="shared" si="16"/>
        <v>0</v>
      </c>
      <c r="AP25" s="158"/>
      <c r="AQ25" s="158">
        <f t="shared" si="17"/>
        <v>0</v>
      </c>
      <c r="AR25" s="158"/>
      <c r="AS25" s="158">
        <f t="shared" si="18"/>
        <v>0</v>
      </c>
      <c r="AT25" s="158">
        <f t="shared" si="19"/>
        <v>3</v>
      </c>
      <c r="AU25" s="160">
        <f t="shared" si="20"/>
        <v>15</v>
      </c>
      <c r="AV25" s="161">
        <f t="shared" si="21"/>
        <v>101</v>
      </c>
    </row>
    <row r="26" spans="1:48" s="89" customFormat="1" ht="14.4">
      <c r="A26" s="153">
        <v>22</v>
      </c>
      <c r="B26" s="154" t="s">
        <v>242</v>
      </c>
      <c r="C26" s="155">
        <v>22884</v>
      </c>
      <c r="D26" s="156" t="s">
        <v>34</v>
      </c>
      <c r="E26" s="170" t="s">
        <v>29</v>
      </c>
      <c r="F26" s="154" t="s">
        <v>219</v>
      </c>
      <c r="G26" s="157">
        <v>7</v>
      </c>
      <c r="H26" s="158">
        <f t="shared" si="0"/>
        <v>42</v>
      </c>
      <c r="I26" s="158"/>
      <c r="J26" s="158">
        <f t="shared" si="1"/>
        <v>0</v>
      </c>
      <c r="K26" s="158">
        <v>14</v>
      </c>
      <c r="L26" s="158">
        <f t="shared" si="2"/>
        <v>32</v>
      </c>
      <c r="M26" s="159"/>
      <c r="N26" s="158">
        <f t="shared" si="3"/>
        <v>0</v>
      </c>
      <c r="O26" s="159">
        <v>5</v>
      </c>
      <c r="P26" s="159">
        <f t="shared" si="4"/>
        <v>10</v>
      </c>
      <c r="Q26" s="159"/>
      <c r="R26" s="159">
        <f t="shared" si="5"/>
        <v>0</v>
      </c>
      <c r="S26" s="160">
        <f t="shared" si="6"/>
        <v>84</v>
      </c>
      <c r="T26" s="153"/>
      <c r="U26" s="158">
        <f t="shared" si="7"/>
        <v>0</v>
      </c>
      <c r="V26" s="158"/>
      <c r="W26" s="158">
        <f t="shared" si="8"/>
        <v>0</v>
      </c>
      <c r="X26" s="158"/>
      <c r="Y26" s="158">
        <f t="shared" si="9"/>
        <v>0</v>
      </c>
      <c r="Z26" s="158"/>
      <c r="AA26" s="158">
        <f t="shared" si="10"/>
        <v>0</v>
      </c>
      <c r="AB26" s="160">
        <f t="shared" si="11"/>
        <v>0</v>
      </c>
      <c r="AC26" s="153"/>
      <c r="AD26" s="158"/>
      <c r="AE26" s="160"/>
      <c r="AF26" s="153">
        <v>1</v>
      </c>
      <c r="AG26" s="158">
        <f t="shared" si="12"/>
        <v>12</v>
      </c>
      <c r="AH26" s="158"/>
      <c r="AI26" s="158">
        <f t="shared" si="13"/>
        <v>0</v>
      </c>
      <c r="AJ26" s="158"/>
      <c r="AK26" s="158">
        <f t="shared" si="14"/>
        <v>0</v>
      </c>
      <c r="AL26" s="158"/>
      <c r="AM26" s="158">
        <f t="shared" si="15"/>
        <v>0</v>
      </c>
      <c r="AN26" s="158"/>
      <c r="AO26" s="158">
        <f t="shared" si="16"/>
        <v>0</v>
      </c>
      <c r="AP26" s="158"/>
      <c r="AQ26" s="158">
        <f t="shared" si="17"/>
        <v>0</v>
      </c>
      <c r="AR26" s="158"/>
      <c r="AS26" s="158">
        <f t="shared" si="18"/>
        <v>0</v>
      </c>
      <c r="AT26" s="158">
        <f t="shared" si="19"/>
        <v>0</v>
      </c>
      <c r="AU26" s="160">
        <f t="shared" si="20"/>
        <v>12</v>
      </c>
      <c r="AV26" s="161">
        <f t="shared" si="21"/>
        <v>96</v>
      </c>
    </row>
    <row r="27" spans="1:48" s="89" customFormat="1" ht="15" customHeight="1">
      <c r="A27" s="153">
        <v>23</v>
      </c>
      <c r="B27" s="154" t="s">
        <v>240</v>
      </c>
      <c r="C27" s="155">
        <v>19262</v>
      </c>
      <c r="D27" s="156" t="s">
        <v>34</v>
      </c>
      <c r="E27" s="170" t="s">
        <v>29</v>
      </c>
      <c r="F27" s="154" t="s">
        <v>219</v>
      </c>
      <c r="G27" s="157">
        <v>7</v>
      </c>
      <c r="H27" s="158">
        <f t="shared" si="0"/>
        <v>42</v>
      </c>
      <c r="I27" s="158"/>
      <c r="J27" s="158">
        <f t="shared" si="1"/>
        <v>0</v>
      </c>
      <c r="K27" s="158">
        <v>11</v>
      </c>
      <c r="L27" s="158">
        <f t="shared" si="2"/>
        <v>26</v>
      </c>
      <c r="M27" s="159"/>
      <c r="N27" s="158">
        <f t="shared" si="3"/>
        <v>0</v>
      </c>
      <c r="O27" s="159">
        <v>5</v>
      </c>
      <c r="P27" s="159">
        <f t="shared" si="4"/>
        <v>10</v>
      </c>
      <c r="Q27" s="159"/>
      <c r="R27" s="159">
        <f t="shared" si="5"/>
        <v>0</v>
      </c>
      <c r="S27" s="160">
        <f t="shared" si="6"/>
        <v>78</v>
      </c>
      <c r="T27" s="153"/>
      <c r="U27" s="158">
        <f t="shared" si="7"/>
        <v>0</v>
      </c>
      <c r="V27" s="158"/>
      <c r="W27" s="158">
        <f t="shared" si="8"/>
        <v>0</v>
      </c>
      <c r="X27" s="158"/>
      <c r="Y27" s="158">
        <f t="shared" si="9"/>
        <v>0</v>
      </c>
      <c r="Z27" s="158"/>
      <c r="AA27" s="158">
        <f t="shared" si="10"/>
        <v>0</v>
      </c>
      <c r="AB27" s="160">
        <f t="shared" si="11"/>
        <v>0</v>
      </c>
      <c r="AC27" s="153"/>
      <c r="AD27" s="158"/>
      <c r="AE27" s="160"/>
      <c r="AF27" s="153">
        <v>1</v>
      </c>
      <c r="AG27" s="158">
        <f t="shared" si="12"/>
        <v>12</v>
      </c>
      <c r="AH27" s="158"/>
      <c r="AI27" s="158">
        <f t="shared" si="13"/>
        <v>0</v>
      </c>
      <c r="AJ27" s="158"/>
      <c r="AK27" s="158">
        <f t="shared" si="14"/>
        <v>0</v>
      </c>
      <c r="AL27" s="158"/>
      <c r="AM27" s="158">
        <f t="shared" si="15"/>
        <v>0</v>
      </c>
      <c r="AN27" s="158"/>
      <c r="AO27" s="158">
        <f t="shared" si="16"/>
        <v>0</v>
      </c>
      <c r="AP27" s="158"/>
      <c r="AQ27" s="158">
        <f t="shared" si="17"/>
        <v>0</v>
      </c>
      <c r="AR27" s="158"/>
      <c r="AS27" s="158">
        <f t="shared" si="18"/>
        <v>0</v>
      </c>
      <c r="AT27" s="158">
        <f t="shared" si="19"/>
        <v>0</v>
      </c>
      <c r="AU27" s="160">
        <f t="shared" si="20"/>
        <v>12</v>
      </c>
      <c r="AV27" s="161">
        <f t="shared" si="21"/>
        <v>90</v>
      </c>
    </row>
    <row r="28" spans="1:48" s="89" customFormat="1" ht="14.4">
      <c r="A28" s="153">
        <v>24</v>
      </c>
      <c r="B28" s="177" t="s">
        <v>320</v>
      </c>
      <c r="C28" s="178">
        <v>19439</v>
      </c>
      <c r="D28" s="179" t="s">
        <v>34</v>
      </c>
      <c r="E28" s="180" t="s">
        <v>29</v>
      </c>
      <c r="F28" s="177" t="s">
        <v>219</v>
      </c>
      <c r="G28" s="181">
        <v>7</v>
      </c>
      <c r="H28" s="182">
        <f t="shared" si="0"/>
        <v>42</v>
      </c>
      <c r="I28" s="182"/>
      <c r="J28" s="182">
        <f t="shared" si="1"/>
        <v>0</v>
      </c>
      <c r="K28" s="182">
        <v>11</v>
      </c>
      <c r="L28" s="182">
        <f t="shared" si="2"/>
        <v>26</v>
      </c>
      <c r="M28" s="183"/>
      <c r="N28" s="182">
        <f t="shared" si="3"/>
        <v>0</v>
      </c>
      <c r="O28" s="183"/>
      <c r="P28" s="183">
        <f t="shared" si="4"/>
        <v>0</v>
      </c>
      <c r="Q28" s="183"/>
      <c r="R28" s="183">
        <f t="shared" si="5"/>
        <v>0</v>
      </c>
      <c r="S28" s="184">
        <f t="shared" si="6"/>
        <v>68</v>
      </c>
      <c r="T28" s="185"/>
      <c r="U28" s="182">
        <f t="shared" si="7"/>
        <v>0</v>
      </c>
      <c r="V28" s="182"/>
      <c r="W28" s="182">
        <f t="shared" si="8"/>
        <v>0</v>
      </c>
      <c r="X28" s="182"/>
      <c r="Y28" s="182">
        <f t="shared" si="9"/>
        <v>0</v>
      </c>
      <c r="Z28" s="182"/>
      <c r="AA28" s="182">
        <f t="shared" si="10"/>
        <v>0</v>
      </c>
      <c r="AB28" s="184">
        <f t="shared" si="11"/>
        <v>0</v>
      </c>
      <c r="AC28" s="185"/>
      <c r="AD28" s="182"/>
      <c r="AE28" s="184"/>
      <c r="AF28" s="185">
        <v>1</v>
      </c>
      <c r="AG28" s="182">
        <f t="shared" si="12"/>
        <v>12</v>
      </c>
      <c r="AH28" s="182"/>
      <c r="AI28" s="182">
        <f t="shared" si="13"/>
        <v>0</v>
      </c>
      <c r="AJ28" s="182">
        <v>1</v>
      </c>
      <c r="AK28" s="182">
        <f t="shared" si="14"/>
        <v>3</v>
      </c>
      <c r="AL28" s="182"/>
      <c r="AM28" s="182">
        <f t="shared" si="15"/>
        <v>0</v>
      </c>
      <c r="AN28" s="182"/>
      <c r="AO28" s="182">
        <f t="shared" si="16"/>
        <v>0</v>
      </c>
      <c r="AP28" s="182"/>
      <c r="AQ28" s="182">
        <f t="shared" si="17"/>
        <v>0</v>
      </c>
      <c r="AR28" s="182"/>
      <c r="AS28" s="182">
        <f t="shared" si="18"/>
        <v>0</v>
      </c>
      <c r="AT28" s="182">
        <f t="shared" si="19"/>
        <v>3</v>
      </c>
      <c r="AU28" s="184">
        <f t="shared" si="20"/>
        <v>15</v>
      </c>
      <c r="AV28" s="186">
        <f t="shared" si="21"/>
        <v>83</v>
      </c>
    </row>
  </sheetData>
  <mergeCells count="9">
    <mergeCell ref="A2:AV2"/>
    <mergeCell ref="A1:AV1"/>
    <mergeCell ref="AV3:AV4"/>
    <mergeCell ref="C4:D4"/>
    <mergeCell ref="G3:S3"/>
    <mergeCell ref="T3:AB3"/>
    <mergeCell ref="AC3:AE3"/>
    <mergeCell ref="AF3:AU3"/>
    <mergeCell ref="A3:D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59" orientation="landscape" r:id="rId1"/>
  <headerFooter alignWithMargins="0">
    <oddFooter>&amp;A</oddFooter>
  </headerFooter>
  <rowBreaks count="1" manualBreakCount="1">
    <brk id="3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5</vt:i4>
      </vt:variant>
    </vt:vector>
  </HeadingPairs>
  <TitlesOfParts>
    <vt:vector size="17" baseType="lpstr">
      <vt:lpstr>CASSANO</vt:lpstr>
      <vt:lpstr>CATANZARO</vt:lpstr>
      <vt:lpstr>COSENZA</vt:lpstr>
      <vt:lpstr>CROTONE</vt:lpstr>
      <vt:lpstr>LAMEZIA TERME</vt:lpstr>
      <vt:lpstr>LOCRI</vt:lpstr>
      <vt:lpstr>LUNGRO</vt:lpstr>
      <vt:lpstr>MILETO</vt:lpstr>
      <vt:lpstr>OPPIDO MAMERTINA</vt:lpstr>
      <vt:lpstr>REGGIO CALABRIA</vt:lpstr>
      <vt:lpstr>ROSSANO</vt:lpstr>
      <vt:lpstr>S.MARCO ARG.</vt:lpstr>
      <vt:lpstr>CATANZARO!Titoli_stampa</vt:lpstr>
      <vt:lpstr>COSENZA!Titoli_stampa</vt:lpstr>
      <vt:lpstr>CROTONE!Titoli_stampa</vt:lpstr>
      <vt:lpstr>'OPPIDO MAMERTINA'!Titoli_stampa</vt:lpstr>
      <vt:lpstr>'REGGIO CALABRIA'!Titoli_stampa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</dc:creator>
  <cp:lastModifiedBy>Client</cp:lastModifiedBy>
  <cp:lastPrinted>2014-07-29T10:20:33Z</cp:lastPrinted>
  <dcterms:created xsi:type="dcterms:W3CDTF">2008-05-01T18:28:46Z</dcterms:created>
  <dcterms:modified xsi:type="dcterms:W3CDTF">2015-07-09T10:42:14Z</dcterms:modified>
</cp:coreProperties>
</file>